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fon\Desktop\"/>
    </mc:Choice>
  </mc:AlternateContent>
  <xr:revisionPtr revIDLastSave="0" documentId="13_ncr:1_{949B220A-0BBE-49F3-B3E1-57F60572E584}" xr6:coauthVersionLast="47" xr6:coauthVersionMax="47" xr10:uidLastSave="{00000000-0000-0000-0000-000000000000}"/>
  <bookViews>
    <workbookView xWindow="-108" yWindow="-108" windowWidth="23256" windowHeight="12456" xr2:uid="{B0C42C39-1694-47F7-90DA-54D241519342}"/>
  </bookViews>
  <sheets>
    <sheet name="РО 5" sheetId="1" r:id="rId1"/>
  </sheets>
  <externalReferences>
    <externalReference r:id="rId2"/>
  </externalReferences>
  <definedNames>
    <definedName name="_xlnm.Print_Titles" localSheetId="0">'РО 5'!$7:$9</definedName>
    <definedName name="_xlnm.Print_Area" localSheetId="0">'РО 5'!$A$1:$AG$100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F113" i="1" l="1"/>
  <c r="AE113" i="1"/>
  <c r="AD113" i="1"/>
  <c r="AC113" i="1"/>
  <c r="AB113" i="1"/>
  <c r="AA113" i="1"/>
  <c r="Z113" i="1"/>
  <c r="X113" i="1"/>
  <c r="W113" i="1"/>
  <c r="V113" i="1"/>
  <c r="U113" i="1"/>
  <c r="T113" i="1"/>
  <c r="S113" i="1"/>
  <c r="P113" i="1"/>
  <c r="O113" i="1"/>
  <c r="N113" i="1"/>
  <c r="M113" i="1"/>
  <c r="L113" i="1"/>
  <c r="K113" i="1"/>
  <c r="J113" i="1"/>
  <c r="I113" i="1"/>
  <c r="H113" i="1"/>
  <c r="G113" i="1"/>
  <c r="F113" i="1"/>
  <c r="AH96" i="1"/>
  <c r="AF96" i="1"/>
  <c r="Y96" i="1"/>
  <c r="AG96" i="1" s="1"/>
  <c r="AJ96" i="1" s="1"/>
  <c r="R96" i="1"/>
  <c r="K96" i="1"/>
  <c r="AH95" i="1"/>
  <c r="AH103" i="1" s="1"/>
  <c r="AE95" i="1"/>
  <c r="AD95" i="1"/>
  <c r="AD97" i="1" s="1"/>
  <c r="AD103" i="1" s="1"/>
  <c r="AC95" i="1"/>
  <c r="AC97" i="1" s="1"/>
  <c r="AC103" i="1" s="1"/>
  <c r="AB95" i="1"/>
  <c r="AB97" i="1" s="1"/>
  <c r="AB103" i="1" s="1"/>
  <c r="AA95" i="1"/>
  <c r="Z95" i="1"/>
  <c r="Z97" i="1" s="1"/>
  <c r="Z103" i="1" s="1"/>
  <c r="X95" i="1"/>
  <c r="W95" i="1"/>
  <c r="V95" i="1"/>
  <c r="U95" i="1"/>
  <c r="T95" i="1"/>
  <c r="S95" i="1"/>
  <c r="Q95" i="1"/>
  <c r="P95" i="1"/>
  <c r="P97" i="1" s="1"/>
  <c r="P103" i="1" s="1"/>
  <c r="O95" i="1"/>
  <c r="N95" i="1"/>
  <c r="N97" i="1" s="1"/>
  <c r="N103" i="1" s="1"/>
  <c r="L95" i="1"/>
  <c r="L97" i="1" s="1"/>
  <c r="L103" i="1" s="1"/>
  <c r="J95" i="1"/>
  <c r="J97" i="1" s="1"/>
  <c r="J103" i="1" s="1"/>
  <c r="I95" i="1"/>
  <c r="I97" i="1" s="1"/>
  <c r="I103" i="1" s="1"/>
  <c r="H95" i="1"/>
  <c r="G95" i="1"/>
  <c r="F95" i="1"/>
  <c r="F97" i="1" s="1"/>
  <c r="E95" i="1"/>
  <c r="E97" i="1" s="1"/>
  <c r="E103" i="1" s="1"/>
  <c r="AH94" i="1"/>
  <c r="AF94" i="1"/>
  <c r="AG94" i="1" s="1"/>
  <c r="AJ94" i="1" s="1"/>
  <c r="Y94" i="1"/>
  <c r="R94" i="1"/>
  <c r="K94" i="1"/>
  <c r="AH93" i="1"/>
  <c r="AF93" i="1"/>
  <c r="AG93" i="1" s="1"/>
  <c r="AJ93" i="1" s="1"/>
  <c r="Y93" i="1"/>
  <c r="R93" i="1"/>
  <c r="K93" i="1"/>
  <c r="AE92" i="1"/>
  <c r="AF92" i="1" s="1"/>
  <c r="AD92" i="1"/>
  <c r="AC92" i="1"/>
  <c r="AB92" i="1"/>
  <c r="AA92" i="1"/>
  <c r="Z92" i="1"/>
  <c r="X92" i="1"/>
  <c r="W92" i="1"/>
  <c r="V92" i="1"/>
  <c r="Y92" i="1" s="1"/>
  <c r="U92" i="1"/>
  <c r="T92" i="1"/>
  <c r="S92" i="1"/>
  <c r="R92" i="1"/>
  <c r="Q92" i="1"/>
  <c r="P92" i="1"/>
  <c r="O92" i="1"/>
  <c r="N92" i="1"/>
  <c r="M92" i="1"/>
  <c r="L92" i="1"/>
  <c r="J92" i="1"/>
  <c r="K92" i="1" s="1"/>
  <c r="I92" i="1"/>
  <c r="H92" i="1"/>
  <c r="G92" i="1"/>
  <c r="F92" i="1"/>
  <c r="AH92" i="1" s="1"/>
  <c r="E92" i="1"/>
  <c r="AH91" i="1"/>
  <c r="AF91" i="1"/>
  <c r="AG91" i="1" s="1"/>
  <c r="AJ91" i="1" s="1"/>
  <c r="Y91" i="1"/>
  <c r="R91" i="1"/>
  <c r="K91" i="1"/>
  <c r="AH90" i="1"/>
  <c r="AF90" i="1"/>
  <c r="AG90" i="1" s="1"/>
  <c r="AJ90" i="1" s="1"/>
  <c r="Y90" i="1"/>
  <c r="R90" i="1"/>
  <c r="K90" i="1"/>
  <c r="AH89" i="1"/>
  <c r="AF89" i="1"/>
  <c r="Y89" i="1"/>
  <c r="AG89" i="1" s="1"/>
  <c r="AJ89" i="1" s="1"/>
  <c r="R89" i="1"/>
  <c r="K89" i="1"/>
  <c r="AH88" i="1"/>
  <c r="AF88" i="1"/>
  <c r="AG88" i="1" s="1"/>
  <c r="AJ88" i="1" s="1"/>
  <c r="Y88" i="1"/>
  <c r="R88" i="1"/>
  <c r="K88" i="1"/>
  <c r="AH87" i="1"/>
  <c r="AF87" i="1"/>
  <c r="AG87" i="1" s="1"/>
  <c r="AJ87" i="1" s="1"/>
  <c r="Y87" i="1"/>
  <c r="R87" i="1"/>
  <c r="K87" i="1"/>
  <c r="AH86" i="1"/>
  <c r="AF86" i="1"/>
  <c r="AG86" i="1" s="1"/>
  <c r="AJ86" i="1" s="1"/>
  <c r="Y86" i="1"/>
  <c r="R86" i="1"/>
  <c r="K86" i="1"/>
  <c r="AH85" i="1"/>
  <c r="AF85" i="1"/>
  <c r="AG85" i="1" s="1"/>
  <c r="AJ85" i="1" s="1"/>
  <c r="Y85" i="1"/>
  <c r="R85" i="1"/>
  <c r="K85" i="1"/>
  <c r="AE84" i="1"/>
  <c r="AD84" i="1"/>
  <c r="AC84" i="1"/>
  <c r="AF84" i="1" s="1"/>
  <c r="AB84" i="1"/>
  <c r="AA84" i="1"/>
  <c r="Z84" i="1"/>
  <c r="X84" i="1"/>
  <c r="Y84" i="1" s="1"/>
  <c r="W84" i="1"/>
  <c r="V84" i="1"/>
  <c r="U84" i="1"/>
  <c r="T84" i="1"/>
  <c r="S84" i="1"/>
  <c r="Q84" i="1"/>
  <c r="R84" i="1" s="1"/>
  <c r="P84" i="1"/>
  <c r="O84" i="1"/>
  <c r="N84" i="1"/>
  <c r="M84" i="1"/>
  <c r="L84" i="1"/>
  <c r="J84" i="1"/>
  <c r="K84" i="1" s="1"/>
  <c r="I84" i="1"/>
  <c r="H84" i="1"/>
  <c r="G84" i="1"/>
  <c r="F84" i="1"/>
  <c r="AH84" i="1" s="1"/>
  <c r="E84" i="1"/>
  <c r="AH83" i="1"/>
  <c r="AG83" i="1"/>
  <c r="AJ83" i="1" s="1"/>
  <c r="AF83" i="1"/>
  <c r="Y83" i="1"/>
  <c r="R83" i="1"/>
  <c r="K83" i="1"/>
  <c r="AH82" i="1"/>
  <c r="AF82" i="1"/>
  <c r="AG82" i="1" s="1"/>
  <c r="AJ82" i="1" s="1"/>
  <c r="Y82" i="1"/>
  <c r="R82" i="1"/>
  <c r="K82" i="1"/>
  <c r="AH81" i="1"/>
  <c r="AF81" i="1"/>
  <c r="AG81" i="1" s="1"/>
  <c r="AJ81" i="1" s="1"/>
  <c r="Y81" i="1"/>
  <c r="R81" i="1"/>
  <c r="K81" i="1"/>
  <c r="AH80" i="1"/>
  <c r="AF80" i="1"/>
  <c r="Y80" i="1"/>
  <c r="AG80" i="1" s="1"/>
  <c r="AJ80" i="1" s="1"/>
  <c r="R80" i="1"/>
  <c r="K80" i="1"/>
  <c r="AH79" i="1"/>
  <c r="AF79" i="1"/>
  <c r="AG79" i="1" s="1"/>
  <c r="AJ79" i="1" s="1"/>
  <c r="Y79" i="1"/>
  <c r="R79" i="1"/>
  <c r="K79" i="1"/>
  <c r="AH78" i="1"/>
  <c r="AF78" i="1"/>
  <c r="AG78" i="1" s="1"/>
  <c r="AJ78" i="1" s="1"/>
  <c r="Y78" i="1"/>
  <c r="R78" i="1"/>
  <c r="K78" i="1"/>
  <c r="AH77" i="1"/>
  <c r="AF77" i="1"/>
  <c r="Y77" i="1"/>
  <c r="AG77" i="1" s="1"/>
  <c r="AJ77" i="1" s="1"/>
  <c r="R77" i="1"/>
  <c r="K77" i="1"/>
  <c r="AH76" i="1"/>
  <c r="AF76" i="1"/>
  <c r="AG76" i="1" s="1"/>
  <c r="AJ76" i="1" s="1"/>
  <c r="Y76" i="1"/>
  <c r="R76" i="1"/>
  <c r="K76" i="1"/>
  <c r="AH75" i="1"/>
  <c r="AF75" i="1"/>
  <c r="AG75" i="1" s="1"/>
  <c r="AJ75" i="1" s="1"/>
  <c r="Y75" i="1"/>
  <c r="R75" i="1"/>
  <c r="K75" i="1"/>
  <c r="K73" i="1" s="1"/>
  <c r="AH74" i="1"/>
  <c r="AF74" i="1"/>
  <c r="AG74" i="1" s="1"/>
  <c r="Y74" i="1"/>
  <c r="Y73" i="1" s="1"/>
  <c r="R74" i="1"/>
  <c r="R73" i="1" s="1"/>
  <c r="K74" i="1"/>
  <c r="AF73" i="1"/>
  <c r="AE73" i="1"/>
  <c r="AE72" i="1" s="1"/>
  <c r="AF72" i="1" s="1"/>
  <c r="AD73" i="1"/>
  <c r="AC73" i="1"/>
  <c r="AB73" i="1"/>
  <c r="AA73" i="1"/>
  <c r="Z73" i="1"/>
  <c r="X73" i="1"/>
  <c r="X72" i="1" s="1"/>
  <c r="W73" i="1"/>
  <c r="W72" i="1" s="1"/>
  <c r="V73" i="1"/>
  <c r="V72" i="1" s="1"/>
  <c r="U73" i="1"/>
  <c r="T73" i="1"/>
  <c r="T72" i="1" s="1"/>
  <c r="T97" i="1" s="1"/>
  <c r="T103" i="1" s="1"/>
  <c r="S73" i="1"/>
  <c r="S72" i="1" s="1"/>
  <c r="Q73" i="1"/>
  <c r="P73" i="1"/>
  <c r="O73" i="1"/>
  <c r="N73" i="1"/>
  <c r="M73" i="1"/>
  <c r="M72" i="1" s="1"/>
  <c r="L73" i="1"/>
  <c r="L72" i="1" s="1"/>
  <c r="J73" i="1"/>
  <c r="J72" i="1" s="1"/>
  <c r="I73" i="1"/>
  <c r="H73" i="1"/>
  <c r="H72" i="1" s="1"/>
  <c r="H97" i="1" s="1"/>
  <c r="H103" i="1" s="1"/>
  <c r="G73" i="1"/>
  <c r="G72" i="1" s="1"/>
  <c r="F73" i="1"/>
  <c r="E73" i="1"/>
  <c r="AD72" i="1"/>
  <c r="AC72" i="1"/>
  <c r="AB72" i="1"/>
  <c r="AA72" i="1"/>
  <c r="AA97" i="1" s="1"/>
  <c r="AA103" i="1" s="1"/>
  <c r="Z72" i="1"/>
  <c r="U72" i="1"/>
  <c r="Q72" i="1"/>
  <c r="P72" i="1"/>
  <c r="O72" i="1"/>
  <c r="O97" i="1" s="1"/>
  <c r="O103" i="1" s="1"/>
  <c r="N72" i="1"/>
  <c r="I72" i="1"/>
  <c r="F72" i="1"/>
  <c r="AH72" i="1" s="1"/>
  <c r="E72" i="1"/>
  <c r="AH71" i="1"/>
  <c r="AG71" i="1"/>
  <c r="AJ71" i="1" s="1"/>
  <c r="AF71" i="1"/>
  <c r="Y71" i="1"/>
  <c r="R71" i="1"/>
  <c r="K71" i="1"/>
  <c r="AH70" i="1"/>
  <c r="AF70" i="1"/>
  <c r="AF69" i="1" s="1"/>
  <c r="Y70" i="1"/>
  <c r="R70" i="1"/>
  <c r="K70" i="1"/>
  <c r="AE69" i="1"/>
  <c r="AD69" i="1"/>
  <c r="AC69" i="1"/>
  <c r="AB69" i="1"/>
  <c r="AA69" i="1"/>
  <c r="Z69" i="1"/>
  <c r="X69" i="1"/>
  <c r="Y69" i="1" s="1"/>
  <c r="W69" i="1"/>
  <c r="V69" i="1"/>
  <c r="U69" i="1"/>
  <c r="T69" i="1"/>
  <c r="S69" i="1"/>
  <c r="Q69" i="1"/>
  <c r="P69" i="1"/>
  <c r="O69" i="1"/>
  <c r="R69" i="1" s="1"/>
  <c r="N69" i="1"/>
  <c r="M69" i="1"/>
  <c r="L69" i="1"/>
  <c r="K69" i="1"/>
  <c r="J69" i="1"/>
  <c r="I69" i="1"/>
  <c r="H69" i="1"/>
  <c r="G69" i="1"/>
  <c r="F69" i="1"/>
  <c r="AH69" i="1" s="1"/>
  <c r="E69" i="1"/>
  <c r="AH68" i="1"/>
  <c r="Y68" i="1"/>
  <c r="R68" i="1"/>
  <c r="K68" i="1"/>
  <c r="AH67" i="1"/>
  <c r="Y67" i="1"/>
  <c r="R67" i="1"/>
  <c r="K67" i="1"/>
  <c r="AF66" i="1"/>
  <c r="AF67" i="1" s="1"/>
  <c r="AE66" i="1"/>
  <c r="AD66" i="1"/>
  <c r="AC66" i="1"/>
  <c r="AB66" i="1"/>
  <c r="AA66" i="1"/>
  <c r="Z66" i="1"/>
  <c r="X66" i="1"/>
  <c r="Y66" i="1" s="1"/>
  <c r="W66" i="1"/>
  <c r="V66" i="1"/>
  <c r="U66" i="1"/>
  <c r="U97" i="1" s="1"/>
  <c r="U103" i="1" s="1"/>
  <c r="T66" i="1"/>
  <c r="S66" i="1"/>
  <c r="Q66" i="1"/>
  <c r="R66" i="1" s="1"/>
  <c r="P66" i="1"/>
  <c r="O66" i="1"/>
  <c r="N66" i="1"/>
  <c r="M66" i="1"/>
  <c r="L66" i="1"/>
  <c r="J66" i="1"/>
  <c r="I66" i="1"/>
  <c r="H66" i="1"/>
  <c r="AH66" i="1" s="1"/>
  <c r="G66" i="1"/>
  <c r="F66" i="1"/>
  <c r="E66" i="1"/>
  <c r="AH65" i="1"/>
  <c r="AF65" i="1"/>
  <c r="Y65" i="1"/>
  <c r="R65" i="1"/>
  <c r="AG65" i="1" s="1"/>
  <c r="K65" i="1"/>
  <c r="AH64" i="1"/>
  <c r="AG64" i="1"/>
  <c r="AJ64" i="1" s="1"/>
  <c r="AF64" i="1"/>
  <c r="Y64" i="1"/>
  <c r="R64" i="1"/>
  <c r="K64" i="1"/>
  <c r="AH63" i="1"/>
  <c r="AF63" i="1"/>
  <c r="AG63" i="1" s="1"/>
  <c r="AJ63" i="1" s="1"/>
  <c r="Y63" i="1"/>
  <c r="R63" i="1"/>
  <c r="K63" i="1"/>
  <c r="AH62" i="1"/>
  <c r="AF62" i="1"/>
  <c r="AG62" i="1" s="1"/>
  <c r="AJ62" i="1" s="1"/>
  <c r="Y62" i="1"/>
  <c r="R62" i="1"/>
  <c r="K62" i="1"/>
  <c r="AH61" i="1"/>
  <c r="AF61" i="1"/>
  <c r="Y61" i="1"/>
  <c r="AG61" i="1" s="1"/>
  <c r="AJ61" i="1" s="1"/>
  <c r="R61" i="1"/>
  <c r="K61" i="1"/>
  <c r="AE60" i="1"/>
  <c r="AD60" i="1"/>
  <c r="AC60" i="1"/>
  <c r="AF60" i="1" s="1"/>
  <c r="AG60" i="1" s="1"/>
  <c r="AJ60" i="1" s="1"/>
  <c r="AB60" i="1"/>
  <c r="AA60" i="1"/>
  <c r="Z60" i="1"/>
  <c r="Y60" i="1"/>
  <c r="X60" i="1"/>
  <c r="W60" i="1"/>
  <c r="V60" i="1"/>
  <c r="U60" i="1"/>
  <c r="T60" i="1"/>
  <c r="S60" i="1"/>
  <c r="Q60" i="1"/>
  <c r="R60" i="1" s="1"/>
  <c r="P60" i="1"/>
  <c r="O60" i="1"/>
  <c r="N60" i="1"/>
  <c r="M60" i="1"/>
  <c r="L60" i="1"/>
  <c r="J60" i="1"/>
  <c r="K60" i="1" s="1"/>
  <c r="I60" i="1"/>
  <c r="H60" i="1"/>
  <c r="G60" i="1"/>
  <c r="F60" i="1"/>
  <c r="AH60" i="1" s="1"/>
  <c r="E60" i="1"/>
  <c r="AH59" i="1"/>
  <c r="AF59" i="1"/>
  <c r="AG59" i="1" s="1"/>
  <c r="AJ59" i="1" s="1"/>
  <c r="Y59" i="1"/>
  <c r="R59" i="1"/>
  <c r="K59" i="1"/>
  <c r="AH58" i="1"/>
  <c r="AF58" i="1"/>
  <c r="Y58" i="1"/>
  <c r="AG58" i="1" s="1"/>
  <c r="AJ58" i="1" s="1"/>
  <c r="R58" i="1"/>
  <c r="K58" i="1"/>
  <c r="AH57" i="1"/>
  <c r="AF57" i="1"/>
  <c r="AG57" i="1" s="1"/>
  <c r="AJ57" i="1" s="1"/>
  <c r="Y57" i="1"/>
  <c r="R57" i="1"/>
  <c r="K57" i="1"/>
  <c r="AH56" i="1"/>
  <c r="AF56" i="1"/>
  <c r="AG56" i="1" s="1"/>
  <c r="AJ56" i="1" s="1"/>
  <c r="Y56" i="1"/>
  <c r="R56" i="1"/>
  <c r="K56" i="1"/>
  <c r="AH55" i="1"/>
  <c r="AF55" i="1"/>
  <c r="AG55" i="1" s="1"/>
  <c r="AJ55" i="1" s="1"/>
  <c r="Y55" i="1"/>
  <c r="R55" i="1"/>
  <c r="K55" i="1"/>
  <c r="AH54" i="1"/>
  <c r="AF54" i="1"/>
  <c r="AG54" i="1" s="1"/>
  <c r="AJ54" i="1" s="1"/>
  <c r="Y54" i="1"/>
  <c r="R54" i="1"/>
  <c r="K54" i="1"/>
  <c r="AH53" i="1"/>
  <c r="AF53" i="1"/>
  <c r="Y53" i="1"/>
  <c r="R53" i="1"/>
  <c r="AG53" i="1" s="1"/>
  <c r="AJ53" i="1" s="1"/>
  <c r="K53" i="1"/>
  <c r="AH52" i="1"/>
  <c r="AG52" i="1"/>
  <c r="AJ52" i="1" s="1"/>
  <c r="AF52" i="1"/>
  <c r="Y52" i="1"/>
  <c r="R52" i="1"/>
  <c r="K52" i="1"/>
  <c r="AH51" i="1"/>
  <c r="AF51" i="1"/>
  <c r="AG51" i="1" s="1"/>
  <c r="AJ51" i="1" s="1"/>
  <c r="Y51" i="1"/>
  <c r="R51" i="1"/>
  <c r="K51" i="1"/>
  <c r="AH50" i="1"/>
  <c r="AF50" i="1"/>
  <c r="AG50" i="1" s="1"/>
  <c r="AJ50" i="1" s="1"/>
  <c r="Y50" i="1"/>
  <c r="R50" i="1"/>
  <c r="K50" i="1"/>
  <c r="AH49" i="1"/>
  <c r="AF49" i="1"/>
  <c r="Y49" i="1"/>
  <c r="AG49" i="1" s="1"/>
  <c r="AJ49" i="1" s="1"/>
  <c r="R49" i="1"/>
  <c r="R46" i="1" s="1"/>
  <c r="K49" i="1"/>
  <c r="AH48" i="1"/>
  <c r="AF48" i="1"/>
  <c r="AG48" i="1" s="1"/>
  <c r="AJ48" i="1" s="1"/>
  <c r="Y48" i="1"/>
  <c r="Y46" i="1" s="1"/>
  <c r="R48" i="1"/>
  <c r="K48" i="1"/>
  <c r="K46" i="1" s="1"/>
  <c r="AH47" i="1"/>
  <c r="AF47" i="1"/>
  <c r="AG47" i="1" s="1"/>
  <c r="Y47" i="1"/>
  <c r="R47" i="1"/>
  <c r="K47" i="1"/>
  <c r="AE46" i="1"/>
  <c r="AD46" i="1"/>
  <c r="AC46" i="1"/>
  <c r="AB46" i="1"/>
  <c r="AA46" i="1"/>
  <c r="Z46" i="1"/>
  <c r="X46" i="1"/>
  <c r="W46" i="1"/>
  <c r="V46" i="1"/>
  <c r="U46" i="1"/>
  <c r="T46" i="1"/>
  <c r="S46" i="1"/>
  <c r="Q46" i="1"/>
  <c r="P46" i="1"/>
  <c r="O46" i="1"/>
  <c r="N46" i="1"/>
  <c r="M46" i="1"/>
  <c r="L46" i="1"/>
  <c r="J46" i="1"/>
  <c r="I46" i="1"/>
  <c r="H46" i="1"/>
  <c r="G46" i="1"/>
  <c r="F46" i="1"/>
  <c r="AH46" i="1" s="1"/>
  <c r="E46" i="1"/>
  <c r="AH45" i="1"/>
  <c r="AF45" i="1"/>
  <c r="AG45" i="1" s="1"/>
  <c r="AJ45" i="1" s="1"/>
  <c r="Y45" i="1"/>
  <c r="R45" i="1"/>
  <c r="K45" i="1"/>
  <c r="AH44" i="1"/>
  <c r="AF44" i="1"/>
  <c r="Y44" i="1"/>
  <c r="Q44" i="1"/>
  <c r="Q34" i="1" s="1"/>
  <c r="R34" i="1" s="1"/>
  <c r="O44" i="1"/>
  <c r="M44" i="1"/>
  <c r="K44" i="1"/>
  <c r="AH43" i="1"/>
  <c r="AF43" i="1"/>
  <c r="Y43" i="1"/>
  <c r="AG43" i="1" s="1"/>
  <c r="AJ43" i="1" s="1"/>
  <c r="R43" i="1"/>
  <c r="K43" i="1"/>
  <c r="AH42" i="1"/>
  <c r="AF42" i="1"/>
  <c r="AG42" i="1" s="1"/>
  <c r="AJ42" i="1" s="1"/>
  <c r="Y42" i="1"/>
  <c r="R42" i="1"/>
  <c r="K42" i="1"/>
  <c r="AH41" i="1"/>
  <c r="AF41" i="1"/>
  <c r="AG41" i="1" s="1"/>
  <c r="AJ41" i="1" s="1"/>
  <c r="Y41" i="1"/>
  <c r="R41" i="1"/>
  <c r="K41" i="1"/>
  <c r="AH40" i="1"/>
  <c r="AF40" i="1"/>
  <c r="AG40" i="1" s="1"/>
  <c r="AJ40" i="1" s="1"/>
  <c r="Y40" i="1"/>
  <c r="R40" i="1"/>
  <c r="K40" i="1"/>
  <c r="AH39" i="1"/>
  <c r="AF39" i="1"/>
  <c r="AG39" i="1" s="1"/>
  <c r="AJ39" i="1" s="1"/>
  <c r="Y39" i="1"/>
  <c r="R39" i="1"/>
  <c r="K39" i="1"/>
  <c r="AH38" i="1"/>
  <c r="AF38" i="1"/>
  <c r="Y38" i="1"/>
  <c r="R38" i="1"/>
  <c r="AG38" i="1" s="1"/>
  <c r="AJ38" i="1" s="1"/>
  <c r="K38" i="1"/>
  <c r="AH37" i="1"/>
  <c r="AG37" i="1"/>
  <c r="AJ37" i="1" s="1"/>
  <c r="AF37" i="1"/>
  <c r="Y37" i="1"/>
  <c r="R37" i="1"/>
  <c r="K37" i="1"/>
  <c r="AH36" i="1"/>
  <c r="AF36" i="1"/>
  <c r="AG36" i="1" s="1"/>
  <c r="AJ36" i="1" s="1"/>
  <c r="Y36" i="1"/>
  <c r="Y34" i="1" s="1"/>
  <c r="R36" i="1"/>
  <c r="K36" i="1"/>
  <c r="AH35" i="1"/>
  <c r="AF35" i="1"/>
  <c r="AG35" i="1" s="1"/>
  <c r="AJ35" i="1" s="1"/>
  <c r="Y35" i="1"/>
  <c r="R35" i="1"/>
  <c r="K35" i="1"/>
  <c r="AE34" i="1"/>
  <c r="AF34" i="1" s="1"/>
  <c r="AD34" i="1"/>
  <c r="AC34" i="1"/>
  <c r="AB34" i="1"/>
  <c r="AA34" i="1"/>
  <c r="Z34" i="1"/>
  <c r="X34" i="1"/>
  <c r="W34" i="1"/>
  <c r="V34" i="1"/>
  <c r="U34" i="1"/>
  <c r="T34" i="1"/>
  <c r="S34" i="1"/>
  <c r="P34" i="1"/>
  <c r="O34" i="1"/>
  <c r="N34" i="1"/>
  <c r="M34" i="1"/>
  <c r="L34" i="1"/>
  <c r="J34" i="1"/>
  <c r="K34" i="1" s="1"/>
  <c r="I34" i="1"/>
  <c r="H34" i="1"/>
  <c r="G34" i="1"/>
  <c r="F34" i="1"/>
  <c r="AH34" i="1" s="1"/>
  <c r="E34" i="1"/>
  <c r="AH33" i="1"/>
  <c r="AF33" i="1"/>
  <c r="AG33" i="1" s="1"/>
  <c r="AJ33" i="1" s="1"/>
  <c r="Y33" i="1"/>
  <c r="R33" i="1"/>
  <c r="K33" i="1"/>
  <c r="AH32" i="1"/>
  <c r="AF32" i="1"/>
  <c r="AG32" i="1" s="1"/>
  <c r="AJ32" i="1" s="1"/>
  <c r="Y32" i="1"/>
  <c r="R32" i="1"/>
  <c r="K32" i="1"/>
  <c r="AH31" i="1"/>
  <c r="AF31" i="1"/>
  <c r="Y31" i="1"/>
  <c r="AG31" i="1" s="1"/>
  <c r="AJ31" i="1" s="1"/>
  <c r="R31" i="1"/>
  <c r="K31" i="1"/>
  <c r="AH30" i="1"/>
  <c r="AF30" i="1"/>
  <c r="AG30" i="1" s="1"/>
  <c r="AJ30" i="1" s="1"/>
  <c r="Y30" i="1"/>
  <c r="R30" i="1"/>
  <c r="K30" i="1"/>
  <c r="AH29" i="1"/>
  <c r="AF29" i="1"/>
  <c r="AG29" i="1" s="1"/>
  <c r="AJ29" i="1" s="1"/>
  <c r="Y29" i="1"/>
  <c r="R29" i="1"/>
  <c r="K29" i="1"/>
  <c r="AH28" i="1"/>
  <c r="AF28" i="1"/>
  <c r="AG28" i="1" s="1"/>
  <c r="Y28" i="1"/>
  <c r="R28" i="1"/>
  <c r="K28" i="1"/>
  <c r="K4" i="1" s="1"/>
  <c r="AH27" i="1"/>
  <c r="AF27" i="1"/>
  <c r="AG27" i="1" s="1"/>
  <c r="AJ27" i="1" s="1"/>
  <c r="Y27" i="1"/>
  <c r="R27" i="1"/>
  <c r="K27" i="1"/>
  <c r="AH26" i="1"/>
  <c r="AG26" i="1"/>
  <c r="AJ26" i="1" s="1"/>
  <c r="R26" i="1"/>
  <c r="K26" i="1"/>
  <c r="AH25" i="1"/>
  <c r="R25" i="1"/>
  <c r="AG25" i="1" s="1"/>
  <c r="AJ25" i="1" s="1"/>
  <c r="K25" i="1"/>
  <c r="AH24" i="1"/>
  <c r="AF24" i="1"/>
  <c r="AG24" i="1" s="1"/>
  <c r="AJ24" i="1" s="1"/>
  <c r="Y24" i="1"/>
  <c r="R24" i="1"/>
  <c r="K24" i="1"/>
  <c r="AH23" i="1"/>
  <c r="AF23" i="1"/>
  <c r="AG23" i="1" s="1"/>
  <c r="AJ23" i="1" s="1"/>
  <c r="Y23" i="1"/>
  <c r="R23" i="1"/>
  <c r="K23" i="1"/>
  <c r="AH22" i="1"/>
  <c r="AF22" i="1"/>
  <c r="Y22" i="1"/>
  <c r="R22" i="1"/>
  <c r="AG22" i="1" s="1"/>
  <c r="AJ22" i="1" s="1"/>
  <c r="K22" i="1"/>
  <c r="AH21" i="1"/>
  <c r="AG21" i="1"/>
  <c r="AJ21" i="1" s="1"/>
  <c r="AF21" i="1"/>
  <c r="Y21" i="1"/>
  <c r="R21" i="1"/>
  <c r="K21" i="1"/>
  <c r="AH20" i="1"/>
  <c r="AF20" i="1"/>
  <c r="AG20" i="1" s="1"/>
  <c r="AJ20" i="1" s="1"/>
  <c r="Y20" i="1"/>
  <c r="R20" i="1"/>
  <c r="K20" i="1"/>
  <c r="AE19" i="1"/>
  <c r="AF19" i="1" s="1"/>
  <c r="AD19" i="1"/>
  <c r="AC19" i="1"/>
  <c r="AB19" i="1"/>
  <c r="AA19" i="1"/>
  <c r="Z19" i="1"/>
  <c r="X19" i="1"/>
  <c r="Y19" i="1" s="1"/>
  <c r="W19" i="1"/>
  <c r="V19" i="1"/>
  <c r="U19" i="1"/>
  <c r="T19" i="1"/>
  <c r="S19" i="1"/>
  <c r="Q19" i="1"/>
  <c r="P19" i="1"/>
  <c r="O19" i="1"/>
  <c r="R19" i="1" s="1"/>
  <c r="N19" i="1"/>
  <c r="M19" i="1"/>
  <c r="L19" i="1"/>
  <c r="K19" i="1"/>
  <c r="J19" i="1"/>
  <c r="I19" i="1"/>
  <c r="H19" i="1"/>
  <c r="G19" i="1"/>
  <c r="F19" i="1"/>
  <c r="AH19" i="1" s="1"/>
  <c r="E19" i="1"/>
  <c r="AH18" i="1"/>
  <c r="AF18" i="1"/>
  <c r="Y18" i="1"/>
  <c r="AG18" i="1" s="1"/>
  <c r="AJ18" i="1" s="1"/>
  <c r="R18" i="1"/>
  <c r="K18" i="1"/>
  <c r="AH17" i="1"/>
  <c r="AF17" i="1"/>
  <c r="AG17" i="1" s="1"/>
  <c r="Y17" i="1"/>
  <c r="R17" i="1"/>
  <c r="K17" i="1"/>
  <c r="AE16" i="1"/>
  <c r="AF16" i="1" s="1"/>
  <c r="AG16" i="1" s="1"/>
  <c r="AJ16" i="1" s="1"/>
  <c r="AD16" i="1"/>
  <c r="AC16" i="1"/>
  <c r="AB16" i="1"/>
  <c r="AA16" i="1"/>
  <c r="Z16" i="1"/>
  <c r="X16" i="1"/>
  <c r="W16" i="1"/>
  <c r="V16" i="1"/>
  <c r="Y16" i="1" s="1"/>
  <c r="U16" i="1"/>
  <c r="T16" i="1"/>
  <c r="S16" i="1"/>
  <c r="Q16" i="1"/>
  <c r="P16" i="1"/>
  <c r="O16" i="1"/>
  <c r="R16" i="1" s="1"/>
  <c r="N16" i="1"/>
  <c r="M16" i="1"/>
  <c r="L16" i="1"/>
  <c r="J16" i="1"/>
  <c r="K16" i="1" s="1"/>
  <c r="I16" i="1"/>
  <c r="H16" i="1"/>
  <c r="AH16" i="1" s="1"/>
  <c r="G16" i="1"/>
  <c r="F16" i="1"/>
  <c r="E16" i="1"/>
  <c r="AH15" i="1"/>
  <c r="AF15" i="1"/>
  <c r="Y15" i="1"/>
  <c r="Y13" i="1" s="1"/>
  <c r="R15" i="1"/>
  <c r="R13" i="1" s="1"/>
  <c r="K15" i="1"/>
  <c r="K13" i="1" s="1"/>
  <c r="AH14" i="1"/>
  <c r="AG14" i="1"/>
  <c r="AJ14" i="1" s="1"/>
  <c r="AF14" i="1"/>
  <c r="Y14" i="1"/>
  <c r="R14" i="1"/>
  <c r="K14" i="1"/>
  <c r="AF13" i="1"/>
  <c r="AE13" i="1"/>
  <c r="AD13" i="1"/>
  <c r="AC13" i="1"/>
  <c r="AB13" i="1"/>
  <c r="AA13" i="1"/>
  <c r="Z13" i="1"/>
  <c r="X13" i="1"/>
  <c r="W13" i="1"/>
  <c r="V13" i="1"/>
  <c r="U13" i="1"/>
  <c r="T13" i="1"/>
  <c r="S13" i="1"/>
  <c r="Q13" i="1"/>
  <c r="P13" i="1"/>
  <c r="O13" i="1"/>
  <c r="N13" i="1"/>
  <c r="M13" i="1"/>
  <c r="L13" i="1"/>
  <c r="J13" i="1"/>
  <c r="I13" i="1"/>
  <c r="H13" i="1"/>
  <c r="AH13" i="1" s="1"/>
  <c r="G13" i="1"/>
  <c r="F13" i="1"/>
  <c r="E13" i="1"/>
  <c r="AH12" i="1"/>
  <c r="AF12" i="1"/>
  <c r="AG12" i="1" s="1"/>
  <c r="Y12" i="1"/>
  <c r="Y113" i="1" s="1"/>
  <c r="R12" i="1"/>
  <c r="R113" i="1" s="1"/>
  <c r="K12" i="1"/>
  <c r="AH11" i="1"/>
  <c r="AF11" i="1"/>
  <c r="Y11" i="1"/>
  <c r="AG11" i="1" s="1"/>
  <c r="AJ11" i="1" s="1"/>
  <c r="R11" i="1"/>
  <c r="K11" i="1"/>
  <c r="AF10" i="1"/>
  <c r="Y10" i="1"/>
  <c r="R10" i="1"/>
  <c r="H10" i="1"/>
  <c r="K10" i="1" s="1"/>
  <c r="F10" i="1"/>
  <c r="AH10" i="1" s="1"/>
  <c r="AG5" i="1"/>
  <c r="AF5" i="1"/>
  <c r="M3" i="1"/>
  <c r="AG46" i="1" l="1"/>
  <c r="AJ46" i="1" s="1"/>
  <c r="AJ47" i="1"/>
  <c r="M97" i="1"/>
  <c r="M103" i="1" s="1"/>
  <c r="AG113" i="1"/>
  <c r="AJ12" i="1"/>
  <c r="AG19" i="1"/>
  <c r="AJ19" i="1" s="1"/>
  <c r="AG72" i="1"/>
  <c r="AJ72" i="1" s="1"/>
  <c r="Q97" i="1"/>
  <c r="Q103" i="1" s="1"/>
  <c r="AE97" i="1"/>
  <c r="AE103" i="1" s="1"/>
  <c r="AG84" i="1"/>
  <c r="AJ84" i="1" s="1"/>
  <c r="S97" i="1"/>
  <c r="S103" i="1" s="1"/>
  <c r="AG10" i="1"/>
  <c r="AF68" i="1"/>
  <c r="AG68" i="1" s="1"/>
  <c r="AJ68" i="1" s="1"/>
  <c r="AG67" i="1"/>
  <c r="AJ67" i="1" s="1"/>
  <c r="AG69" i="1"/>
  <c r="AJ69" i="1" s="1"/>
  <c r="AG92" i="1"/>
  <c r="AH97" i="1"/>
  <c r="F103" i="1"/>
  <c r="AG73" i="1"/>
  <c r="AJ73" i="1" s="1"/>
  <c r="AJ74" i="1"/>
  <c r="G97" i="1"/>
  <c r="G103" i="1" s="1"/>
  <c r="V97" i="1"/>
  <c r="V103" i="1" s="1"/>
  <c r="AJ28" i="1"/>
  <c r="Q113" i="1"/>
  <c r="R72" i="1"/>
  <c r="K72" i="1"/>
  <c r="Y72" i="1"/>
  <c r="X97" i="1"/>
  <c r="X103" i="1" s="1"/>
  <c r="W97" i="1"/>
  <c r="W103" i="1" s="1"/>
  <c r="AG34" i="1"/>
  <c r="AJ34" i="1" s="1"/>
  <c r="AG13" i="1"/>
  <c r="AJ13" i="1" s="1"/>
  <c r="AF46" i="1"/>
  <c r="AG70" i="1"/>
  <c r="AJ70" i="1" s="1"/>
  <c r="AG66" i="1"/>
  <c r="AJ66" i="1" s="1"/>
  <c r="AH73" i="1"/>
  <c r="R44" i="1"/>
  <c r="AG44" i="1" s="1"/>
  <c r="AJ44" i="1" s="1"/>
  <c r="K66" i="1"/>
  <c r="AG15" i="1"/>
  <c r="AJ15" i="1" s="1"/>
  <c r="R95" i="1"/>
  <c r="R97" i="1" s="1"/>
  <c r="R103" i="1" s="1"/>
  <c r="Y95" i="1"/>
  <c r="Y97" i="1" s="1"/>
  <c r="Y103" i="1" s="1"/>
  <c r="AF95" i="1"/>
  <c r="K95" i="1"/>
  <c r="K97" i="1" s="1"/>
  <c r="K103" i="1" s="1"/>
  <c r="E113" i="1" l="1"/>
  <c r="AJ92" i="1"/>
  <c r="AG95" i="1"/>
  <c r="AF97" i="1"/>
  <c r="AF103" i="1" s="1"/>
  <c r="AJ10" i="1"/>
  <c r="AL3" i="1"/>
  <c r="AJ95" i="1" l="1"/>
  <c r="AG97" i="1"/>
  <c r="AG103" i="1" l="1"/>
  <c r="AJ97" i="1"/>
</calcChain>
</file>

<file path=xl/sharedStrings.xml><?xml version="1.0" encoding="utf-8"?>
<sst xmlns="http://schemas.openxmlformats.org/spreadsheetml/2006/main" count="196" uniqueCount="118">
  <si>
    <t>Расчет-обоснование бюджетных ассигнований на  2024 год</t>
  </si>
  <si>
    <t>Сумма без 346.310</t>
  </si>
  <si>
    <t>Наименование распорядителя (получателя) бюджетных средств</t>
  </si>
  <si>
    <t>Целевая статья</t>
  </si>
  <si>
    <t>рос.руб.</t>
  </si>
  <si>
    <t>Код вида расходов</t>
  </si>
  <si>
    <t>Код статьи (подстатьи)</t>
  </si>
  <si>
    <t xml:space="preserve">Наименование </t>
  </si>
  <si>
    <t>ед.измерения</t>
  </si>
  <si>
    <t>январь</t>
  </si>
  <si>
    <t>февраль</t>
  </si>
  <si>
    <t>март</t>
  </si>
  <si>
    <t>1 квартал</t>
  </si>
  <si>
    <t>апрель</t>
  </si>
  <si>
    <t>май</t>
  </si>
  <si>
    <t>июнь</t>
  </si>
  <si>
    <t>2 квартал</t>
  </si>
  <si>
    <t>июль</t>
  </si>
  <si>
    <t>август</t>
  </si>
  <si>
    <t>сентябрь</t>
  </si>
  <si>
    <t>3 квартал</t>
  </si>
  <si>
    <t>октябрь</t>
  </si>
  <si>
    <t>ноябрь</t>
  </si>
  <si>
    <t>декабрь</t>
  </si>
  <si>
    <t>4 квартал</t>
  </si>
  <si>
    <t>ИТОГО</t>
  </si>
  <si>
    <t>Ассигнования</t>
  </si>
  <si>
    <t>Кол-во</t>
  </si>
  <si>
    <t>Сумма</t>
  </si>
  <si>
    <t>Янв-Март</t>
  </si>
  <si>
    <t>Заработная плата</t>
  </si>
  <si>
    <t>руб</t>
  </si>
  <si>
    <t>Социальные пособия и компенсации</t>
  </si>
  <si>
    <t>Начисления на выплаты по оплате труда</t>
  </si>
  <si>
    <t>Услуги связи</t>
  </si>
  <si>
    <t>Интернет</t>
  </si>
  <si>
    <t>Кредиторка</t>
  </si>
  <si>
    <t>Коммунальные услуги</t>
  </si>
  <si>
    <t>м2</t>
  </si>
  <si>
    <t>Вывоз ЖБО</t>
  </si>
  <si>
    <t>Оплата водоснабжения и водоотведения</t>
  </si>
  <si>
    <t>Работы, услуги по содержанию имущества</t>
  </si>
  <si>
    <t>восстановление и заправка картриджей</t>
  </si>
  <si>
    <t>шт</t>
  </si>
  <si>
    <t>поверка приборов учета, монометров</t>
  </si>
  <si>
    <t>Измерение сопротивления изоляции</t>
  </si>
  <si>
    <t>Обслуживание АПС</t>
  </si>
  <si>
    <t>Обслуживание охранной сигнализации</t>
  </si>
  <si>
    <t>Обслуживание тревожной кнопки</t>
  </si>
  <si>
    <t>Обслуживание видеонаблюдения</t>
  </si>
  <si>
    <t>Дератизация и дезинсекция</t>
  </si>
  <si>
    <t>м.кв</t>
  </si>
  <si>
    <t>Вывоз ТБО</t>
  </si>
  <si>
    <t>Техосмотр автобусов</t>
  </si>
  <si>
    <t>Перезарядка огнетушителей</t>
  </si>
  <si>
    <t>Опресовка</t>
  </si>
  <si>
    <t>Монтаж демонтаж приборов учета</t>
  </si>
  <si>
    <t>Прочие работы, услуги</t>
  </si>
  <si>
    <t>Медосмотр</t>
  </si>
  <si>
    <t>Медосмотр ВОДИТЕЛЯ</t>
  </si>
  <si>
    <t>Военизированная охрана</t>
  </si>
  <si>
    <t>Паспортизация объекта</t>
  </si>
  <si>
    <t>Оценка недвиж.имущества</t>
  </si>
  <si>
    <t>Курсы, семинары</t>
  </si>
  <si>
    <t>Расчетно-кассовое обслуживание</t>
  </si>
  <si>
    <t>Расходы на оплату услуг по организации питания</t>
  </si>
  <si>
    <t>Увеличение стоимости основных средств</t>
  </si>
  <si>
    <t>Мебель и предметы мебели</t>
  </si>
  <si>
    <t>Специальное оборудование и предметы для кабинетов</t>
  </si>
  <si>
    <t>Оборудование для спортивного зала</t>
  </si>
  <si>
    <t>Предметы кухонного инвентаря</t>
  </si>
  <si>
    <t>Предметы хозяйственного инвентаря и инструменты</t>
  </si>
  <si>
    <t>Медицинские предметы и оборудование</t>
  </si>
  <si>
    <t>Бытовая техника</t>
  </si>
  <si>
    <t>Оргтехника и комплектующие к оргтехнике</t>
  </si>
  <si>
    <t>Штамп</t>
  </si>
  <si>
    <t>Противопожарное оборудование</t>
  </si>
  <si>
    <t>Приобретение оборудования для тревожной кнопки</t>
  </si>
  <si>
    <t>Приобретение оборудования для видеонаблюдения</t>
  </si>
  <si>
    <t>Увеличение стоимости лекарственных препаратов и материалов, применяемых в медицинских целях</t>
  </si>
  <si>
    <t>Лекарственные препараты</t>
  </si>
  <si>
    <t>Дезинфицирующие и антисептические срелства</t>
  </si>
  <si>
    <t>Увеличение стоимости продуктов питания</t>
  </si>
  <si>
    <t>Увеличение стоимости горюче-смазочных материалов</t>
  </si>
  <si>
    <t>Дизельное топливо</t>
  </si>
  <si>
    <t>Смазочные материалы</t>
  </si>
  <si>
    <t>Увеличение стоимости мягкого инвентаря</t>
  </si>
  <si>
    <t>Мягкий инвентарь, спец.одежда в т.ч.</t>
  </si>
  <si>
    <t>Увеличение стоимости прочих материальных запасов</t>
  </si>
  <si>
    <t>Канцелярские товары, в т.ч.</t>
  </si>
  <si>
    <t xml:space="preserve">канцелярия </t>
  </si>
  <si>
    <t>калькулятор</t>
  </si>
  <si>
    <t>бумага</t>
  </si>
  <si>
    <t>Средства бытовой химии</t>
  </si>
  <si>
    <t>Хозяйственные товары и материалы</t>
  </si>
  <si>
    <t>Кухонный инвентарь</t>
  </si>
  <si>
    <t>Спортивный инвентарь</t>
  </si>
  <si>
    <t>Наглядные пособия</t>
  </si>
  <si>
    <t>Бланочная продукция</t>
  </si>
  <si>
    <t>Прочие, в т.ч.</t>
  </si>
  <si>
    <t>Кулер для воды</t>
  </si>
  <si>
    <t>Запасные части для машин</t>
  </si>
  <si>
    <t>Песчано-солевая смесь</t>
  </si>
  <si>
    <t>Закупка энергетических ресурсов</t>
  </si>
  <si>
    <t>Электроэнергия</t>
  </si>
  <si>
    <t>Теплоэнергия</t>
  </si>
  <si>
    <t>Уплата прочих налогов, сборов</t>
  </si>
  <si>
    <t>Налоги, пошлины и сборы</t>
  </si>
  <si>
    <t>ВСЕГО</t>
  </si>
  <si>
    <t>Главный бухгалтер ЦБ</t>
  </si>
  <si>
    <t>Л. Ю. Ширалиева</t>
  </si>
  <si>
    <t>вода</t>
  </si>
  <si>
    <t>свет</t>
  </si>
  <si>
    <t>тепло</t>
  </si>
  <si>
    <t>ТБО</t>
  </si>
  <si>
    <t>год</t>
  </si>
  <si>
    <t>янв</t>
  </si>
  <si>
    <t>фев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</si>
</sst>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₽&quot;_-;\-* #,##0.00\ &quot;₽&quot;_-;_-* &quot;-&quot;??\ &quot;₽&quot;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0"/>
      <name val="Arial"/>
      <family val="2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0" fillId="0" borderId="0"/>
  </cellStyleXfs>
  <cellXfs count="109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wrapText="1"/>
    </xf>
    <xf numFmtId="4" fontId="2" fillId="0" borderId="0" xfId="0" applyNumberFormat="1" applyFont="1"/>
    <xf numFmtId="0" fontId="2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wrapText="1"/>
    </xf>
    <xf numFmtId="4" fontId="4" fillId="0" borderId="0" xfId="0" applyNumberFormat="1" applyFont="1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4" fontId="6" fillId="0" borderId="0" xfId="0" applyNumberFormat="1" applyFont="1"/>
    <xf numFmtId="0" fontId="6" fillId="0" borderId="0" xfId="0" applyFont="1" applyAlignment="1">
      <alignment wrapText="1"/>
    </xf>
    <xf numFmtId="4" fontId="6" fillId="0" borderId="0" xfId="0" applyNumberFormat="1" applyFont="1" applyAlignment="1">
      <alignment wrapText="1"/>
    </xf>
    <xf numFmtId="0" fontId="8" fillId="0" borderId="0" xfId="0" applyFont="1"/>
    <xf numFmtId="4" fontId="5" fillId="0" borderId="0" xfId="0" applyNumberFormat="1" applyFont="1"/>
    <xf numFmtId="0" fontId="4" fillId="0" borderId="1" xfId="0" applyFont="1" applyBorder="1" applyAlignment="1">
      <alignment wrapText="1"/>
    </xf>
    <xf numFmtId="0" fontId="4" fillId="0" borderId="0" xfId="0" applyFont="1" applyAlignment="1">
      <alignment horizontal="center"/>
    </xf>
    <xf numFmtId="0" fontId="11" fillId="0" borderId="0" xfId="2" applyFont="1" applyAlignment="1">
      <alignment horizontal="left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wrapText="1"/>
    </xf>
    <xf numFmtId="4" fontId="4" fillId="0" borderId="7" xfId="0" applyNumberFormat="1" applyFont="1" applyBorder="1" applyAlignment="1">
      <alignment wrapText="1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4" fillId="0" borderId="10" xfId="0" applyFont="1" applyBorder="1" applyAlignment="1">
      <alignment horizontal="center" vertical="center"/>
    </xf>
    <xf numFmtId="0" fontId="5" fillId="0" borderId="7" xfId="0" applyFont="1" applyBorder="1"/>
    <xf numFmtId="0" fontId="12" fillId="0" borderId="7" xfId="0" applyFont="1" applyBorder="1" applyAlignment="1">
      <alignment horizontal="left" vertical="center" wrapText="1"/>
    </xf>
    <xf numFmtId="4" fontId="8" fillId="0" borderId="7" xfId="0" applyNumberFormat="1" applyFont="1" applyBorder="1" applyAlignment="1">
      <alignment wrapText="1"/>
    </xf>
    <xf numFmtId="4" fontId="6" fillId="0" borderId="7" xfId="0" applyNumberFormat="1" applyFont="1" applyBorder="1" applyAlignment="1">
      <alignment wrapText="1"/>
    </xf>
    <xf numFmtId="4" fontId="6" fillId="0" borderId="7" xfId="0" applyNumberFormat="1" applyFont="1" applyBorder="1"/>
    <xf numFmtId="4" fontId="13" fillId="0" borderId="7" xfId="0" applyNumberFormat="1" applyFont="1" applyBorder="1"/>
    <xf numFmtId="4" fontId="8" fillId="0" borderId="7" xfId="0" applyNumberFormat="1" applyFont="1" applyBorder="1"/>
    <xf numFmtId="0" fontId="8" fillId="0" borderId="7" xfId="0" applyFont="1" applyBorder="1"/>
    <xf numFmtId="4" fontId="14" fillId="0" borderId="7" xfId="0" applyNumberFormat="1" applyFont="1" applyBorder="1"/>
    <xf numFmtId="4" fontId="8" fillId="0" borderId="0" xfId="0" applyNumberFormat="1" applyFont="1"/>
    <xf numFmtId="0" fontId="8" fillId="0" borderId="0" xfId="0" applyFont="1" applyAlignment="1">
      <alignment horizontal="center"/>
    </xf>
    <xf numFmtId="0" fontId="12" fillId="0" borderId="0" xfId="0" applyFont="1" applyAlignment="1">
      <alignment horizontal="left" vertical="center" wrapText="1"/>
    </xf>
    <xf numFmtId="4" fontId="8" fillId="0" borderId="0" xfId="0" applyNumberFormat="1" applyFont="1" applyAlignment="1">
      <alignment wrapText="1"/>
    </xf>
    <xf numFmtId="4" fontId="14" fillId="0" borderId="0" xfId="0" applyNumberFormat="1" applyFont="1"/>
    <xf numFmtId="0" fontId="15" fillId="0" borderId="7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 wrapText="1"/>
    </xf>
    <xf numFmtId="0" fontId="4" fillId="0" borderId="7" xfId="0" applyFont="1" applyBorder="1"/>
    <xf numFmtId="0" fontId="6" fillId="0" borderId="7" xfId="0" applyFont="1" applyBorder="1"/>
    <xf numFmtId="0" fontId="15" fillId="0" borderId="0" xfId="0" applyFont="1" applyAlignment="1">
      <alignment horizontal="left" vertical="center" wrapText="1"/>
    </xf>
    <xf numFmtId="0" fontId="15" fillId="0" borderId="7" xfId="0" applyFont="1" applyBorder="1" applyAlignment="1">
      <alignment horizontal="left" wrapText="1"/>
    </xf>
    <xf numFmtId="0" fontId="15" fillId="0" borderId="0" xfId="0" applyFont="1" applyAlignment="1">
      <alignment horizontal="left" wrapText="1"/>
    </xf>
    <xf numFmtId="0" fontId="15" fillId="0" borderId="7" xfId="0" applyFont="1" applyBorder="1" applyAlignment="1">
      <alignment horizontal="left"/>
    </xf>
    <xf numFmtId="0" fontId="15" fillId="0" borderId="0" xfId="0" applyFont="1" applyAlignment="1">
      <alignment horizontal="left"/>
    </xf>
    <xf numFmtId="0" fontId="8" fillId="0" borderId="1" xfId="0" applyFont="1" applyBorder="1" applyAlignment="1">
      <alignment horizontal="center"/>
    </xf>
    <xf numFmtId="4" fontId="8" fillId="0" borderId="1" xfId="0" applyNumberFormat="1" applyFont="1" applyBorder="1"/>
    <xf numFmtId="0" fontId="8" fillId="0" borderId="1" xfId="0" applyFont="1" applyBorder="1"/>
    <xf numFmtId="0" fontId="4" fillId="0" borderId="8" xfId="0" applyFont="1" applyBorder="1"/>
    <xf numFmtId="0" fontId="15" fillId="0" borderId="8" xfId="0" applyFont="1" applyBorder="1" applyAlignment="1">
      <alignment horizontal="left" vertical="center" wrapText="1"/>
    </xf>
    <xf numFmtId="0" fontId="4" fillId="0" borderId="8" xfId="0" applyFont="1" applyBorder="1" applyAlignment="1">
      <alignment wrapText="1"/>
    </xf>
    <xf numFmtId="4" fontId="6" fillId="0" borderId="8" xfId="0" applyNumberFormat="1" applyFont="1" applyBorder="1" applyAlignment="1">
      <alignment wrapText="1"/>
    </xf>
    <xf numFmtId="4" fontId="6" fillId="0" borderId="8" xfId="0" applyNumberFormat="1" applyFont="1" applyBorder="1"/>
    <xf numFmtId="4" fontId="8" fillId="0" borderId="8" xfId="0" applyNumberFormat="1" applyFont="1" applyBorder="1" applyAlignment="1">
      <alignment wrapText="1"/>
    </xf>
    <xf numFmtId="0" fontId="6" fillId="0" borderId="8" xfId="0" applyFont="1" applyBorder="1"/>
    <xf numFmtId="4" fontId="8" fillId="0" borderId="8" xfId="0" applyNumberFormat="1" applyFont="1" applyBorder="1"/>
    <xf numFmtId="0" fontId="5" fillId="0" borderId="7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7" fillId="0" borderId="7" xfId="0" applyFont="1" applyBorder="1" applyAlignment="1">
      <alignment wrapText="1"/>
    </xf>
    <xf numFmtId="4" fontId="17" fillId="0" borderId="7" xfId="0" applyNumberFormat="1" applyFont="1" applyBorder="1" applyAlignment="1">
      <alignment wrapText="1"/>
    </xf>
    <xf numFmtId="4" fontId="17" fillId="0" borderId="7" xfId="0" applyNumberFormat="1" applyFont="1" applyBorder="1"/>
    <xf numFmtId="4" fontId="18" fillId="0" borderId="7" xfId="0" applyNumberFormat="1" applyFont="1" applyBorder="1" applyAlignment="1">
      <alignment wrapText="1"/>
    </xf>
    <xf numFmtId="4" fontId="19" fillId="0" borderId="7" xfId="0" applyNumberFormat="1" applyFont="1" applyBorder="1"/>
    <xf numFmtId="0" fontId="18" fillId="0" borderId="0" xfId="0" applyFont="1" applyAlignment="1">
      <alignment horizontal="center"/>
    </xf>
    <xf numFmtId="0" fontId="18" fillId="0" borderId="0" xfId="0" applyFont="1"/>
    <xf numFmtId="0" fontId="17" fillId="0" borderId="0" xfId="0" applyFont="1" applyAlignment="1">
      <alignment wrapText="1"/>
    </xf>
    <xf numFmtId="0" fontId="18" fillId="0" borderId="7" xfId="0" applyFont="1" applyBorder="1"/>
    <xf numFmtId="0" fontId="18" fillId="0" borderId="7" xfId="0" applyFont="1" applyBorder="1" applyAlignment="1">
      <alignment wrapText="1"/>
    </xf>
    <xf numFmtId="0" fontId="18" fillId="0" borderId="0" xfId="0" applyFont="1" applyAlignment="1">
      <alignment wrapText="1"/>
    </xf>
    <xf numFmtId="0" fontId="18" fillId="0" borderId="7" xfId="0" applyFont="1" applyBorder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  <xf numFmtId="4" fontId="4" fillId="0" borderId="0" xfId="0" applyNumberFormat="1" applyFont="1" applyAlignment="1">
      <alignment wrapText="1"/>
    </xf>
    <xf numFmtId="4" fontId="3" fillId="0" borderId="0" xfId="0" applyNumberFormat="1" applyFont="1"/>
    <xf numFmtId="0" fontId="4" fillId="0" borderId="13" xfId="0" applyFont="1" applyBorder="1" applyAlignment="1">
      <alignment wrapText="1"/>
    </xf>
    <xf numFmtId="0" fontId="4" fillId="0" borderId="14" xfId="0" applyFont="1" applyBorder="1" applyAlignment="1">
      <alignment wrapText="1"/>
    </xf>
    <xf numFmtId="0" fontId="4" fillId="0" borderId="14" xfId="0" applyFont="1" applyBorder="1"/>
    <xf numFmtId="4" fontId="4" fillId="0" borderId="14" xfId="0" applyNumberFormat="1" applyFont="1" applyBorder="1" applyAlignment="1">
      <alignment wrapText="1"/>
    </xf>
    <xf numFmtId="0" fontId="4" fillId="0" borderId="15" xfId="0" applyFont="1" applyBorder="1"/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2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4" fontId="2" fillId="0" borderId="0" xfId="0" applyNumberFormat="1" applyFont="1" applyAlignment="1">
      <alignment horizontal="center"/>
    </xf>
    <xf numFmtId="0" fontId="7" fillId="0" borderId="0" xfId="0" applyFont="1" applyAlignment="1">
      <alignment horizontal="left" wrapText="1"/>
    </xf>
    <xf numFmtId="49" fontId="6" fillId="0" borderId="0" xfId="1" applyNumberFormat="1" applyFont="1" applyFill="1" applyBorder="1" applyAlignment="1">
      <alignment horizontal="center" wrapText="1"/>
    </xf>
    <xf numFmtId="0" fontId="6" fillId="0" borderId="0" xfId="1" applyNumberFormat="1" applyFont="1" applyFill="1" applyBorder="1" applyAlignment="1">
      <alignment horizontal="center" wrapText="1"/>
    </xf>
    <xf numFmtId="0" fontId="9" fillId="0" borderId="0" xfId="0" applyFont="1" applyAlignment="1">
      <alignment horizontal="left" wrapText="1"/>
    </xf>
    <xf numFmtId="3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3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3">
    <cellStyle name="Денежный" xfId="1" builtinId="4"/>
    <cellStyle name="Обычный" xfId="0" builtinId="0"/>
    <cellStyle name="Обычный 2" xfId="2" xr:uid="{CB693FF5-56AF-4191-9775-35CD878389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42;&#1083;&#1072;&#1076;&#1077;&#1083;&#1077;&#1094;/Desktop/&#1057;&#1052;&#1045;&#1058;&#1067;%202024/&#1064;&#1050;&#1054;&#1051;&#1067;/&#1054;&#1089;&#1085;&#1086;&#1074;&#1085;&#1099;&#1077;%20&#1089;&#1084;&#1077;&#1090;&#1099;/3%20&#1064;&#1050;&#1054;&#1051;&#1067;%20&#1089;%20&#1087;&#1083;&#1072;&#1085;-&#1092;&#1072;&#1082;&#1090;&#1086;&#1084;%20&#1087;&#1080;&#1090;&#1072;&#1085;&#1080;&#1077;%2053,%2027,%2015%20&#1080;%20&#1089;%20211%20&#1085;&#1072;%2026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ЗП"/>
      <sheetName val="221,225,226"/>
      <sheetName val="247,223,341-345"/>
      <sheetName val="310,346"/>
      <sheetName val="Смета СШ"/>
      <sheetName val="РО"/>
      <sheetName val="4"/>
      <sheetName val="РО 4"/>
      <sheetName val="5"/>
      <sheetName val="РО 5"/>
      <sheetName val="7"/>
      <sheetName val="РО 7"/>
      <sheetName val="9"/>
      <sheetName val="РО 9"/>
      <sheetName val="14"/>
      <sheetName val="РО 14"/>
      <sheetName val="15"/>
      <sheetName val="РО 15"/>
      <sheetName val="19"/>
      <sheetName val="РО 19"/>
      <sheetName val="21"/>
      <sheetName val="РО 21"/>
      <sheetName val="26"/>
      <sheetName val="РО 26"/>
      <sheetName val="27"/>
      <sheetName val="РО 27"/>
      <sheetName val="33"/>
      <sheetName val="РО 33"/>
      <sheetName val="34"/>
      <sheetName val="РО 34"/>
      <sheetName val="38"/>
      <sheetName val="РО 38"/>
      <sheetName val="41"/>
      <sheetName val="РО 41"/>
      <sheetName val="47"/>
      <sheetName val="РО 47"/>
      <sheetName val="50"/>
      <sheetName val="РО 50"/>
      <sheetName val="53"/>
      <sheetName val="РО 53"/>
      <sheetName val="59"/>
      <sheetName val="РО 59"/>
      <sheetName val="60"/>
      <sheetName val="РО 60"/>
      <sheetName val="64"/>
      <sheetName val="РО 64"/>
      <sheetName val="65"/>
      <sheetName val="РО 65"/>
      <sheetName val="Сарт"/>
      <sheetName val="РО Сарт"/>
      <sheetName val="Талак"/>
      <sheetName val="РО Талак"/>
      <sheetName val="Ст.Крым"/>
      <sheetName val="РО Ст.Крым"/>
      <sheetName val="Нев"/>
      <sheetName val="РО Нев"/>
      <sheetName val="МЛ"/>
      <sheetName val="РО МЛ"/>
      <sheetName val="68"/>
      <sheetName val="РО 68"/>
      <sheetName val="39"/>
      <sheetName val="РО 39"/>
      <sheetName val="Лист1"/>
      <sheetName val="10"/>
      <sheetName val="РО 10"/>
      <sheetName val="17"/>
      <sheetName val="РО 17"/>
      <sheetName val="28"/>
      <sheetName val="РО 28"/>
      <sheetName val="42"/>
      <sheetName val="РО 42"/>
      <sheetName val="45"/>
      <sheetName val="РО 45"/>
      <sheetName val="ГорЛицей"/>
      <sheetName val="РО ГорЛицей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7">
          <cell r="O27" t="str">
            <v>МУНИЦИПАЛЬНОЕ БЮДЖЕТНОЕ ОБЩЕОБРАЗОВАТЕЛЬНОЕ УЧРЕЖДЕНИЕ "СРЕДНЯЯ ШКОЛА № 5 ГОРОДА МАРИУПОЛЯ"   9310005284</v>
          </cell>
        </row>
        <row r="115">
          <cell r="A115" t="str">
            <v xml:space="preserve"> « 28  »   февраля   2024 г.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651B7-41F6-454F-A7E5-8C51AEA13495}">
  <sheetPr>
    <tabColor rgb="FF00B050"/>
  </sheetPr>
  <dimension ref="A1:DC113"/>
  <sheetViews>
    <sheetView tabSelected="1" view="pageBreakPreview" zoomScale="90" zoomScaleNormal="90" zoomScaleSheetLayoutView="90" workbookViewId="0">
      <pane xSplit="3" ySplit="8" topLeftCell="D15" activePane="bottomRight" state="frozenSplit"/>
      <selection activeCell="A104" sqref="A104:K104"/>
      <selection pane="topRight" activeCell="A104" sqref="A104:K104"/>
      <selection pane="bottomLeft" activeCell="A104" sqref="A104:K104"/>
      <selection pane="bottomRight" activeCell="C1" sqref="C1"/>
    </sheetView>
  </sheetViews>
  <sheetFormatPr defaultRowHeight="13.8" x14ac:dyDescent="0.25"/>
  <cols>
    <col min="1" max="1" width="6" style="6" customWidth="1"/>
    <col min="2" max="2" width="6.6640625" style="6" customWidth="1"/>
    <col min="3" max="3" width="55.33203125" style="7" customWidth="1"/>
    <col min="4" max="4" width="5.88671875" style="7" customWidth="1"/>
    <col min="5" max="5" width="9" style="7" customWidth="1"/>
    <col min="6" max="6" width="12.6640625" style="7" customWidth="1"/>
    <col min="7" max="7" width="8.88671875" style="6" customWidth="1"/>
    <col min="8" max="8" width="14.109375" style="8" customWidth="1"/>
    <col min="9" max="9" width="10" style="6" customWidth="1"/>
    <col min="10" max="10" width="13.6640625" style="6" customWidth="1"/>
    <col min="11" max="11" width="14.109375" style="9" customWidth="1"/>
    <col min="12" max="12" width="9.44140625" style="9" customWidth="1"/>
    <col min="13" max="13" width="12.88671875" style="7" customWidth="1"/>
    <col min="14" max="14" width="8.88671875" style="7" customWidth="1"/>
    <col min="15" max="15" width="13.44140625" style="8" customWidth="1"/>
    <col min="16" max="16" width="9.5546875" style="6" customWidth="1"/>
    <col min="17" max="17" width="13.33203125" style="6" customWidth="1"/>
    <col min="18" max="18" width="13.6640625" style="6" customWidth="1"/>
    <col min="19" max="19" width="7.5546875" style="9" hidden="1" customWidth="1"/>
    <col min="20" max="20" width="9.44140625" style="9" hidden="1" customWidth="1"/>
    <col min="21" max="21" width="7.6640625" style="6" hidden="1" customWidth="1"/>
    <col min="22" max="22" width="8" style="6" hidden="1" customWidth="1"/>
    <col min="23" max="23" width="7.44140625" style="6" hidden="1" customWidth="1"/>
    <col min="24" max="24" width="8.33203125" style="6" hidden="1" customWidth="1"/>
    <col min="25" max="25" width="10.6640625" style="6" hidden="1" customWidth="1"/>
    <col min="26" max="26" width="7.88671875" style="6" hidden="1" customWidth="1"/>
    <col min="27" max="27" width="8.109375" style="9" hidden="1" customWidth="1"/>
    <col min="28" max="28" width="7" style="9" hidden="1" customWidth="1"/>
    <col min="29" max="29" width="8.5546875" style="6" hidden="1" customWidth="1"/>
    <col min="30" max="30" width="7.6640625" style="6" hidden="1" customWidth="1"/>
    <col min="31" max="31" width="8" style="6" hidden="1" customWidth="1"/>
    <col min="32" max="32" width="11.6640625" style="6" hidden="1" customWidth="1"/>
    <col min="33" max="33" width="24.88671875" style="6" customWidth="1"/>
    <col min="34" max="34" width="18.5546875" style="10" customWidth="1"/>
    <col min="35" max="35" width="18.6640625" style="11" customWidth="1"/>
    <col min="36" max="36" width="14.88671875" style="10" customWidth="1"/>
    <col min="37" max="37" width="17.44140625" style="10" customWidth="1"/>
    <col min="38" max="38" width="13.109375" style="10" bestFit="1" customWidth="1"/>
    <col min="39" max="41" width="9.109375" style="10"/>
    <col min="42" max="42" width="5.6640625" style="10" customWidth="1"/>
    <col min="43" max="43" width="22.44140625" style="10" customWidth="1"/>
    <col min="44" max="44" width="12.44140625" style="10" bestFit="1" customWidth="1"/>
    <col min="45" max="57" width="9.109375" style="10"/>
    <col min="58" max="58" width="10.109375" style="10" bestFit="1" customWidth="1"/>
    <col min="59" max="75" width="9.109375" style="10"/>
    <col min="76" max="76" width="6.33203125" style="10" customWidth="1"/>
    <col min="77" max="77" width="21.88671875" style="10" customWidth="1"/>
    <col min="78" max="106" width="9.109375" style="10"/>
    <col min="107" max="107" width="14" style="10" customWidth="1"/>
    <col min="108" max="253" width="9.109375" style="10"/>
    <col min="254" max="254" width="6" style="10" customWidth="1"/>
    <col min="255" max="255" width="6.6640625" style="10" customWidth="1"/>
    <col min="256" max="256" width="24.5546875" style="10" customWidth="1"/>
    <col min="257" max="257" width="5.44140625" style="10" customWidth="1"/>
    <col min="258" max="261" width="0" style="10" hidden="1" customWidth="1"/>
    <col min="262" max="263" width="4.5546875" style="10" customWidth="1"/>
    <col min="264" max="264" width="7.5546875" style="10" customWidth="1"/>
    <col min="265" max="265" width="7.6640625" style="10" customWidth="1"/>
    <col min="266" max="266" width="6.5546875" style="10" customWidth="1"/>
    <col min="267" max="267" width="10.109375" style="10" customWidth="1"/>
    <col min="268" max="268" width="7.5546875" style="10" customWidth="1"/>
    <col min="269" max="269" width="11.5546875" style="10" customWidth="1"/>
    <col min="270" max="270" width="7.5546875" style="10" customWidth="1"/>
    <col min="271" max="271" width="11.5546875" style="10" customWidth="1"/>
    <col min="272" max="272" width="7.5546875" style="10" customWidth="1"/>
    <col min="273" max="273" width="11.6640625" style="10" customWidth="1"/>
    <col min="274" max="274" width="9.109375" style="10"/>
    <col min="275" max="275" width="13.33203125" style="10" customWidth="1"/>
    <col min="276" max="276" width="6.88671875" style="10" customWidth="1"/>
    <col min="277" max="277" width="10.6640625" style="10" customWidth="1"/>
    <col min="278" max="278" width="6.88671875" style="10" customWidth="1"/>
    <col min="279" max="279" width="10.6640625" style="10" customWidth="1"/>
    <col min="280" max="280" width="9.109375" style="10"/>
    <col min="281" max="281" width="11.44140625" style="10" customWidth="1"/>
    <col min="282" max="282" width="9.109375" style="10"/>
    <col min="283" max="283" width="13.109375" style="10" customWidth="1"/>
    <col min="284" max="284" width="11.33203125" style="10" bestFit="1" customWidth="1"/>
    <col min="285" max="285" width="13.33203125" style="10" customWidth="1"/>
    <col min="286" max="286" width="12.88671875" style="10" customWidth="1"/>
    <col min="287" max="509" width="9.109375" style="10"/>
    <col min="510" max="510" width="6" style="10" customWidth="1"/>
    <col min="511" max="511" width="6.6640625" style="10" customWidth="1"/>
    <col min="512" max="512" width="24.5546875" style="10" customWidth="1"/>
    <col min="513" max="513" width="5.44140625" style="10" customWidth="1"/>
    <col min="514" max="517" width="0" style="10" hidden="1" customWidth="1"/>
    <col min="518" max="519" width="4.5546875" style="10" customWidth="1"/>
    <col min="520" max="520" width="7.5546875" style="10" customWidth="1"/>
    <col min="521" max="521" width="7.6640625" style="10" customWidth="1"/>
    <col min="522" max="522" width="6.5546875" style="10" customWidth="1"/>
    <col min="523" max="523" width="10.109375" style="10" customWidth="1"/>
    <col min="524" max="524" width="7.5546875" style="10" customWidth="1"/>
    <col min="525" max="525" width="11.5546875" style="10" customWidth="1"/>
    <col min="526" max="526" width="7.5546875" style="10" customWidth="1"/>
    <col min="527" max="527" width="11.5546875" style="10" customWidth="1"/>
    <col min="528" max="528" width="7.5546875" style="10" customWidth="1"/>
    <col min="529" max="529" width="11.6640625" style="10" customWidth="1"/>
    <col min="530" max="530" width="9.109375" style="10"/>
    <col min="531" max="531" width="13.33203125" style="10" customWidth="1"/>
    <col min="532" max="532" width="6.88671875" style="10" customWidth="1"/>
    <col min="533" max="533" width="10.6640625" style="10" customWidth="1"/>
    <col min="534" max="534" width="6.88671875" style="10" customWidth="1"/>
    <col min="535" max="535" width="10.6640625" style="10" customWidth="1"/>
    <col min="536" max="536" width="9.109375" style="10"/>
    <col min="537" max="537" width="11.44140625" style="10" customWidth="1"/>
    <col min="538" max="538" width="9.109375" style="10"/>
    <col min="539" max="539" width="13.109375" style="10" customWidth="1"/>
    <col min="540" max="540" width="11.33203125" style="10" bestFit="1" customWidth="1"/>
    <col min="541" max="541" width="13.33203125" style="10" customWidth="1"/>
    <col min="542" max="542" width="12.88671875" style="10" customWidth="1"/>
    <col min="543" max="765" width="9.109375" style="10"/>
    <col min="766" max="766" width="6" style="10" customWidth="1"/>
    <col min="767" max="767" width="6.6640625" style="10" customWidth="1"/>
    <col min="768" max="768" width="24.5546875" style="10" customWidth="1"/>
    <col min="769" max="769" width="5.44140625" style="10" customWidth="1"/>
    <col min="770" max="773" width="0" style="10" hidden="1" customWidth="1"/>
    <col min="774" max="775" width="4.5546875" style="10" customWidth="1"/>
    <col min="776" max="776" width="7.5546875" style="10" customWidth="1"/>
    <col min="777" max="777" width="7.6640625" style="10" customWidth="1"/>
    <col min="778" max="778" width="6.5546875" style="10" customWidth="1"/>
    <col min="779" max="779" width="10.109375" style="10" customWidth="1"/>
    <col min="780" max="780" width="7.5546875" style="10" customWidth="1"/>
    <col min="781" max="781" width="11.5546875" style="10" customWidth="1"/>
    <col min="782" max="782" width="7.5546875" style="10" customWidth="1"/>
    <col min="783" max="783" width="11.5546875" style="10" customWidth="1"/>
    <col min="784" max="784" width="7.5546875" style="10" customWidth="1"/>
    <col min="785" max="785" width="11.6640625" style="10" customWidth="1"/>
    <col min="786" max="786" width="9.109375" style="10"/>
    <col min="787" max="787" width="13.33203125" style="10" customWidth="1"/>
    <col min="788" max="788" width="6.88671875" style="10" customWidth="1"/>
    <col min="789" max="789" width="10.6640625" style="10" customWidth="1"/>
    <col min="790" max="790" width="6.88671875" style="10" customWidth="1"/>
    <col min="791" max="791" width="10.6640625" style="10" customWidth="1"/>
    <col min="792" max="792" width="9.109375" style="10"/>
    <col min="793" max="793" width="11.44140625" style="10" customWidth="1"/>
    <col min="794" max="794" width="9.109375" style="10"/>
    <col min="795" max="795" width="13.109375" style="10" customWidth="1"/>
    <col min="796" max="796" width="11.33203125" style="10" bestFit="1" customWidth="1"/>
    <col min="797" max="797" width="13.33203125" style="10" customWidth="1"/>
    <col min="798" max="798" width="12.88671875" style="10" customWidth="1"/>
    <col min="799" max="1021" width="9.109375" style="10"/>
    <col min="1022" max="1022" width="6" style="10" customWidth="1"/>
    <col min="1023" max="1023" width="6.6640625" style="10" customWidth="1"/>
    <col min="1024" max="1024" width="24.5546875" style="10" customWidth="1"/>
    <col min="1025" max="1025" width="5.44140625" style="10" customWidth="1"/>
    <col min="1026" max="1029" width="0" style="10" hidden="1" customWidth="1"/>
    <col min="1030" max="1031" width="4.5546875" style="10" customWidth="1"/>
    <col min="1032" max="1032" width="7.5546875" style="10" customWidth="1"/>
    <col min="1033" max="1033" width="7.6640625" style="10" customWidth="1"/>
    <col min="1034" max="1034" width="6.5546875" style="10" customWidth="1"/>
    <col min="1035" max="1035" width="10.109375" style="10" customWidth="1"/>
    <col min="1036" max="1036" width="7.5546875" style="10" customWidth="1"/>
    <col min="1037" max="1037" width="11.5546875" style="10" customWidth="1"/>
    <col min="1038" max="1038" width="7.5546875" style="10" customWidth="1"/>
    <col min="1039" max="1039" width="11.5546875" style="10" customWidth="1"/>
    <col min="1040" max="1040" width="7.5546875" style="10" customWidth="1"/>
    <col min="1041" max="1041" width="11.6640625" style="10" customWidth="1"/>
    <col min="1042" max="1042" width="9.109375" style="10"/>
    <col min="1043" max="1043" width="13.33203125" style="10" customWidth="1"/>
    <col min="1044" max="1044" width="6.88671875" style="10" customWidth="1"/>
    <col min="1045" max="1045" width="10.6640625" style="10" customWidth="1"/>
    <col min="1046" max="1046" width="6.88671875" style="10" customWidth="1"/>
    <col min="1047" max="1047" width="10.6640625" style="10" customWidth="1"/>
    <col min="1048" max="1048" width="9.109375" style="10"/>
    <col min="1049" max="1049" width="11.44140625" style="10" customWidth="1"/>
    <col min="1050" max="1050" width="9.109375" style="10"/>
    <col min="1051" max="1051" width="13.109375" style="10" customWidth="1"/>
    <col min="1052" max="1052" width="11.33203125" style="10" bestFit="1" customWidth="1"/>
    <col min="1053" max="1053" width="13.33203125" style="10" customWidth="1"/>
    <col min="1054" max="1054" width="12.88671875" style="10" customWidth="1"/>
    <col min="1055" max="1277" width="9.109375" style="10"/>
    <col min="1278" max="1278" width="6" style="10" customWidth="1"/>
    <col min="1279" max="1279" width="6.6640625" style="10" customWidth="1"/>
    <col min="1280" max="1280" width="24.5546875" style="10" customWidth="1"/>
    <col min="1281" max="1281" width="5.44140625" style="10" customWidth="1"/>
    <col min="1282" max="1285" width="0" style="10" hidden="1" customWidth="1"/>
    <col min="1286" max="1287" width="4.5546875" style="10" customWidth="1"/>
    <col min="1288" max="1288" width="7.5546875" style="10" customWidth="1"/>
    <col min="1289" max="1289" width="7.6640625" style="10" customWidth="1"/>
    <col min="1290" max="1290" width="6.5546875" style="10" customWidth="1"/>
    <col min="1291" max="1291" width="10.109375" style="10" customWidth="1"/>
    <col min="1292" max="1292" width="7.5546875" style="10" customWidth="1"/>
    <col min="1293" max="1293" width="11.5546875" style="10" customWidth="1"/>
    <col min="1294" max="1294" width="7.5546875" style="10" customWidth="1"/>
    <col min="1295" max="1295" width="11.5546875" style="10" customWidth="1"/>
    <col min="1296" max="1296" width="7.5546875" style="10" customWidth="1"/>
    <col min="1297" max="1297" width="11.6640625" style="10" customWidth="1"/>
    <col min="1298" max="1298" width="9.109375" style="10"/>
    <col min="1299" max="1299" width="13.33203125" style="10" customWidth="1"/>
    <col min="1300" max="1300" width="6.88671875" style="10" customWidth="1"/>
    <col min="1301" max="1301" width="10.6640625" style="10" customWidth="1"/>
    <col min="1302" max="1302" width="6.88671875" style="10" customWidth="1"/>
    <col min="1303" max="1303" width="10.6640625" style="10" customWidth="1"/>
    <col min="1304" max="1304" width="9.109375" style="10"/>
    <col min="1305" max="1305" width="11.44140625" style="10" customWidth="1"/>
    <col min="1306" max="1306" width="9.109375" style="10"/>
    <col min="1307" max="1307" width="13.109375" style="10" customWidth="1"/>
    <col min="1308" max="1308" width="11.33203125" style="10" bestFit="1" customWidth="1"/>
    <col min="1309" max="1309" width="13.33203125" style="10" customWidth="1"/>
    <col min="1310" max="1310" width="12.88671875" style="10" customWidth="1"/>
    <col min="1311" max="1533" width="9.109375" style="10"/>
    <col min="1534" max="1534" width="6" style="10" customWidth="1"/>
    <col min="1535" max="1535" width="6.6640625" style="10" customWidth="1"/>
    <col min="1536" max="1536" width="24.5546875" style="10" customWidth="1"/>
    <col min="1537" max="1537" width="5.44140625" style="10" customWidth="1"/>
    <col min="1538" max="1541" width="0" style="10" hidden="1" customWidth="1"/>
    <col min="1542" max="1543" width="4.5546875" style="10" customWidth="1"/>
    <col min="1544" max="1544" width="7.5546875" style="10" customWidth="1"/>
    <col min="1545" max="1545" width="7.6640625" style="10" customWidth="1"/>
    <col min="1546" max="1546" width="6.5546875" style="10" customWidth="1"/>
    <col min="1547" max="1547" width="10.109375" style="10" customWidth="1"/>
    <col min="1548" max="1548" width="7.5546875" style="10" customWidth="1"/>
    <col min="1549" max="1549" width="11.5546875" style="10" customWidth="1"/>
    <col min="1550" max="1550" width="7.5546875" style="10" customWidth="1"/>
    <col min="1551" max="1551" width="11.5546875" style="10" customWidth="1"/>
    <col min="1552" max="1552" width="7.5546875" style="10" customWidth="1"/>
    <col min="1553" max="1553" width="11.6640625" style="10" customWidth="1"/>
    <col min="1554" max="1554" width="9.109375" style="10"/>
    <col min="1555" max="1555" width="13.33203125" style="10" customWidth="1"/>
    <col min="1556" max="1556" width="6.88671875" style="10" customWidth="1"/>
    <col min="1557" max="1557" width="10.6640625" style="10" customWidth="1"/>
    <col min="1558" max="1558" width="6.88671875" style="10" customWidth="1"/>
    <col min="1559" max="1559" width="10.6640625" style="10" customWidth="1"/>
    <col min="1560" max="1560" width="9.109375" style="10"/>
    <col min="1561" max="1561" width="11.44140625" style="10" customWidth="1"/>
    <col min="1562" max="1562" width="9.109375" style="10"/>
    <col min="1563" max="1563" width="13.109375" style="10" customWidth="1"/>
    <col min="1564" max="1564" width="11.33203125" style="10" bestFit="1" customWidth="1"/>
    <col min="1565" max="1565" width="13.33203125" style="10" customWidth="1"/>
    <col min="1566" max="1566" width="12.88671875" style="10" customWidth="1"/>
    <col min="1567" max="1789" width="9.109375" style="10"/>
    <col min="1790" max="1790" width="6" style="10" customWidth="1"/>
    <col min="1791" max="1791" width="6.6640625" style="10" customWidth="1"/>
    <col min="1792" max="1792" width="24.5546875" style="10" customWidth="1"/>
    <col min="1793" max="1793" width="5.44140625" style="10" customWidth="1"/>
    <col min="1794" max="1797" width="0" style="10" hidden="1" customWidth="1"/>
    <col min="1798" max="1799" width="4.5546875" style="10" customWidth="1"/>
    <col min="1800" max="1800" width="7.5546875" style="10" customWidth="1"/>
    <col min="1801" max="1801" width="7.6640625" style="10" customWidth="1"/>
    <col min="1802" max="1802" width="6.5546875" style="10" customWidth="1"/>
    <col min="1803" max="1803" width="10.109375" style="10" customWidth="1"/>
    <col min="1804" max="1804" width="7.5546875" style="10" customWidth="1"/>
    <col min="1805" max="1805" width="11.5546875" style="10" customWidth="1"/>
    <col min="1806" max="1806" width="7.5546875" style="10" customWidth="1"/>
    <col min="1807" max="1807" width="11.5546875" style="10" customWidth="1"/>
    <col min="1808" max="1808" width="7.5546875" style="10" customWidth="1"/>
    <col min="1809" max="1809" width="11.6640625" style="10" customWidth="1"/>
    <col min="1810" max="1810" width="9.109375" style="10"/>
    <col min="1811" max="1811" width="13.33203125" style="10" customWidth="1"/>
    <col min="1812" max="1812" width="6.88671875" style="10" customWidth="1"/>
    <col min="1813" max="1813" width="10.6640625" style="10" customWidth="1"/>
    <col min="1814" max="1814" width="6.88671875" style="10" customWidth="1"/>
    <col min="1815" max="1815" width="10.6640625" style="10" customWidth="1"/>
    <col min="1816" max="1816" width="9.109375" style="10"/>
    <col min="1817" max="1817" width="11.44140625" style="10" customWidth="1"/>
    <col min="1818" max="1818" width="9.109375" style="10"/>
    <col min="1819" max="1819" width="13.109375" style="10" customWidth="1"/>
    <col min="1820" max="1820" width="11.33203125" style="10" bestFit="1" customWidth="1"/>
    <col min="1821" max="1821" width="13.33203125" style="10" customWidth="1"/>
    <col min="1822" max="1822" width="12.88671875" style="10" customWidth="1"/>
    <col min="1823" max="2045" width="9.109375" style="10"/>
    <col min="2046" max="2046" width="6" style="10" customWidth="1"/>
    <col min="2047" max="2047" width="6.6640625" style="10" customWidth="1"/>
    <col min="2048" max="2048" width="24.5546875" style="10" customWidth="1"/>
    <col min="2049" max="2049" width="5.44140625" style="10" customWidth="1"/>
    <col min="2050" max="2053" width="0" style="10" hidden="1" customWidth="1"/>
    <col min="2054" max="2055" width="4.5546875" style="10" customWidth="1"/>
    <col min="2056" max="2056" width="7.5546875" style="10" customWidth="1"/>
    <col min="2057" max="2057" width="7.6640625" style="10" customWidth="1"/>
    <col min="2058" max="2058" width="6.5546875" style="10" customWidth="1"/>
    <col min="2059" max="2059" width="10.109375" style="10" customWidth="1"/>
    <col min="2060" max="2060" width="7.5546875" style="10" customWidth="1"/>
    <col min="2061" max="2061" width="11.5546875" style="10" customWidth="1"/>
    <col min="2062" max="2062" width="7.5546875" style="10" customWidth="1"/>
    <col min="2063" max="2063" width="11.5546875" style="10" customWidth="1"/>
    <col min="2064" max="2064" width="7.5546875" style="10" customWidth="1"/>
    <col min="2065" max="2065" width="11.6640625" style="10" customWidth="1"/>
    <col min="2066" max="2066" width="9.109375" style="10"/>
    <col min="2067" max="2067" width="13.33203125" style="10" customWidth="1"/>
    <col min="2068" max="2068" width="6.88671875" style="10" customWidth="1"/>
    <col min="2069" max="2069" width="10.6640625" style="10" customWidth="1"/>
    <col min="2070" max="2070" width="6.88671875" style="10" customWidth="1"/>
    <col min="2071" max="2071" width="10.6640625" style="10" customWidth="1"/>
    <col min="2072" max="2072" width="9.109375" style="10"/>
    <col min="2073" max="2073" width="11.44140625" style="10" customWidth="1"/>
    <col min="2074" max="2074" width="9.109375" style="10"/>
    <col min="2075" max="2075" width="13.109375" style="10" customWidth="1"/>
    <col min="2076" max="2076" width="11.33203125" style="10" bestFit="1" customWidth="1"/>
    <col min="2077" max="2077" width="13.33203125" style="10" customWidth="1"/>
    <col min="2078" max="2078" width="12.88671875" style="10" customWidth="1"/>
    <col min="2079" max="2301" width="9.109375" style="10"/>
    <col min="2302" max="2302" width="6" style="10" customWidth="1"/>
    <col min="2303" max="2303" width="6.6640625" style="10" customWidth="1"/>
    <col min="2304" max="2304" width="24.5546875" style="10" customWidth="1"/>
    <col min="2305" max="2305" width="5.44140625" style="10" customWidth="1"/>
    <col min="2306" max="2309" width="0" style="10" hidden="1" customWidth="1"/>
    <col min="2310" max="2311" width="4.5546875" style="10" customWidth="1"/>
    <col min="2312" max="2312" width="7.5546875" style="10" customWidth="1"/>
    <col min="2313" max="2313" width="7.6640625" style="10" customWidth="1"/>
    <col min="2314" max="2314" width="6.5546875" style="10" customWidth="1"/>
    <col min="2315" max="2315" width="10.109375" style="10" customWidth="1"/>
    <col min="2316" max="2316" width="7.5546875" style="10" customWidth="1"/>
    <col min="2317" max="2317" width="11.5546875" style="10" customWidth="1"/>
    <col min="2318" max="2318" width="7.5546875" style="10" customWidth="1"/>
    <col min="2319" max="2319" width="11.5546875" style="10" customWidth="1"/>
    <col min="2320" max="2320" width="7.5546875" style="10" customWidth="1"/>
    <col min="2321" max="2321" width="11.6640625" style="10" customWidth="1"/>
    <col min="2322" max="2322" width="9.109375" style="10"/>
    <col min="2323" max="2323" width="13.33203125" style="10" customWidth="1"/>
    <col min="2324" max="2324" width="6.88671875" style="10" customWidth="1"/>
    <col min="2325" max="2325" width="10.6640625" style="10" customWidth="1"/>
    <col min="2326" max="2326" width="6.88671875" style="10" customWidth="1"/>
    <col min="2327" max="2327" width="10.6640625" style="10" customWidth="1"/>
    <col min="2328" max="2328" width="9.109375" style="10"/>
    <col min="2329" max="2329" width="11.44140625" style="10" customWidth="1"/>
    <col min="2330" max="2330" width="9.109375" style="10"/>
    <col min="2331" max="2331" width="13.109375" style="10" customWidth="1"/>
    <col min="2332" max="2332" width="11.33203125" style="10" bestFit="1" customWidth="1"/>
    <col min="2333" max="2333" width="13.33203125" style="10" customWidth="1"/>
    <col min="2334" max="2334" width="12.88671875" style="10" customWidth="1"/>
    <col min="2335" max="2557" width="9.109375" style="10"/>
    <col min="2558" max="2558" width="6" style="10" customWidth="1"/>
    <col min="2559" max="2559" width="6.6640625" style="10" customWidth="1"/>
    <col min="2560" max="2560" width="24.5546875" style="10" customWidth="1"/>
    <col min="2561" max="2561" width="5.44140625" style="10" customWidth="1"/>
    <col min="2562" max="2565" width="0" style="10" hidden="1" customWidth="1"/>
    <col min="2566" max="2567" width="4.5546875" style="10" customWidth="1"/>
    <col min="2568" max="2568" width="7.5546875" style="10" customWidth="1"/>
    <col min="2569" max="2569" width="7.6640625" style="10" customWidth="1"/>
    <col min="2570" max="2570" width="6.5546875" style="10" customWidth="1"/>
    <col min="2571" max="2571" width="10.109375" style="10" customWidth="1"/>
    <col min="2572" max="2572" width="7.5546875" style="10" customWidth="1"/>
    <col min="2573" max="2573" width="11.5546875" style="10" customWidth="1"/>
    <col min="2574" max="2574" width="7.5546875" style="10" customWidth="1"/>
    <col min="2575" max="2575" width="11.5546875" style="10" customWidth="1"/>
    <col min="2576" max="2576" width="7.5546875" style="10" customWidth="1"/>
    <col min="2577" max="2577" width="11.6640625" style="10" customWidth="1"/>
    <col min="2578" max="2578" width="9.109375" style="10"/>
    <col min="2579" max="2579" width="13.33203125" style="10" customWidth="1"/>
    <col min="2580" max="2580" width="6.88671875" style="10" customWidth="1"/>
    <col min="2581" max="2581" width="10.6640625" style="10" customWidth="1"/>
    <col min="2582" max="2582" width="6.88671875" style="10" customWidth="1"/>
    <col min="2583" max="2583" width="10.6640625" style="10" customWidth="1"/>
    <col min="2584" max="2584" width="9.109375" style="10"/>
    <col min="2585" max="2585" width="11.44140625" style="10" customWidth="1"/>
    <col min="2586" max="2586" width="9.109375" style="10"/>
    <col min="2587" max="2587" width="13.109375" style="10" customWidth="1"/>
    <col min="2588" max="2588" width="11.33203125" style="10" bestFit="1" customWidth="1"/>
    <col min="2589" max="2589" width="13.33203125" style="10" customWidth="1"/>
    <col min="2590" max="2590" width="12.88671875" style="10" customWidth="1"/>
    <col min="2591" max="2813" width="9.109375" style="10"/>
    <col min="2814" max="2814" width="6" style="10" customWidth="1"/>
    <col min="2815" max="2815" width="6.6640625" style="10" customWidth="1"/>
    <col min="2816" max="2816" width="24.5546875" style="10" customWidth="1"/>
    <col min="2817" max="2817" width="5.44140625" style="10" customWidth="1"/>
    <col min="2818" max="2821" width="0" style="10" hidden="1" customWidth="1"/>
    <col min="2822" max="2823" width="4.5546875" style="10" customWidth="1"/>
    <col min="2824" max="2824" width="7.5546875" style="10" customWidth="1"/>
    <col min="2825" max="2825" width="7.6640625" style="10" customWidth="1"/>
    <col min="2826" max="2826" width="6.5546875" style="10" customWidth="1"/>
    <col min="2827" max="2827" width="10.109375" style="10" customWidth="1"/>
    <col min="2828" max="2828" width="7.5546875" style="10" customWidth="1"/>
    <col min="2829" max="2829" width="11.5546875" style="10" customWidth="1"/>
    <col min="2830" max="2830" width="7.5546875" style="10" customWidth="1"/>
    <col min="2831" max="2831" width="11.5546875" style="10" customWidth="1"/>
    <col min="2832" max="2832" width="7.5546875" style="10" customWidth="1"/>
    <col min="2833" max="2833" width="11.6640625" style="10" customWidth="1"/>
    <col min="2834" max="2834" width="9.109375" style="10"/>
    <col min="2835" max="2835" width="13.33203125" style="10" customWidth="1"/>
    <col min="2836" max="2836" width="6.88671875" style="10" customWidth="1"/>
    <col min="2837" max="2837" width="10.6640625" style="10" customWidth="1"/>
    <col min="2838" max="2838" width="6.88671875" style="10" customWidth="1"/>
    <col min="2839" max="2839" width="10.6640625" style="10" customWidth="1"/>
    <col min="2840" max="2840" width="9.109375" style="10"/>
    <col min="2841" max="2841" width="11.44140625" style="10" customWidth="1"/>
    <col min="2842" max="2842" width="9.109375" style="10"/>
    <col min="2843" max="2843" width="13.109375" style="10" customWidth="1"/>
    <col min="2844" max="2844" width="11.33203125" style="10" bestFit="1" customWidth="1"/>
    <col min="2845" max="2845" width="13.33203125" style="10" customWidth="1"/>
    <col min="2846" max="2846" width="12.88671875" style="10" customWidth="1"/>
    <col min="2847" max="3069" width="9.109375" style="10"/>
    <col min="3070" max="3070" width="6" style="10" customWidth="1"/>
    <col min="3071" max="3071" width="6.6640625" style="10" customWidth="1"/>
    <col min="3072" max="3072" width="24.5546875" style="10" customWidth="1"/>
    <col min="3073" max="3073" width="5.44140625" style="10" customWidth="1"/>
    <col min="3074" max="3077" width="0" style="10" hidden="1" customWidth="1"/>
    <col min="3078" max="3079" width="4.5546875" style="10" customWidth="1"/>
    <col min="3080" max="3080" width="7.5546875" style="10" customWidth="1"/>
    <col min="3081" max="3081" width="7.6640625" style="10" customWidth="1"/>
    <col min="3082" max="3082" width="6.5546875" style="10" customWidth="1"/>
    <col min="3083" max="3083" width="10.109375" style="10" customWidth="1"/>
    <col min="3084" max="3084" width="7.5546875" style="10" customWidth="1"/>
    <col min="3085" max="3085" width="11.5546875" style="10" customWidth="1"/>
    <col min="3086" max="3086" width="7.5546875" style="10" customWidth="1"/>
    <col min="3087" max="3087" width="11.5546875" style="10" customWidth="1"/>
    <col min="3088" max="3088" width="7.5546875" style="10" customWidth="1"/>
    <col min="3089" max="3089" width="11.6640625" style="10" customWidth="1"/>
    <col min="3090" max="3090" width="9.109375" style="10"/>
    <col min="3091" max="3091" width="13.33203125" style="10" customWidth="1"/>
    <col min="3092" max="3092" width="6.88671875" style="10" customWidth="1"/>
    <col min="3093" max="3093" width="10.6640625" style="10" customWidth="1"/>
    <col min="3094" max="3094" width="6.88671875" style="10" customWidth="1"/>
    <col min="3095" max="3095" width="10.6640625" style="10" customWidth="1"/>
    <col min="3096" max="3096" width="9.109375" style="10"/>
    <col min="3097" max="3097" width="11.44140625" style="10" customWidth="1"/>
    <col min="3098" max="3098" width="9.109375" style="10"/>
    <col min="3099" max="3099" width="13.109375" style="10" customWidth="1"/>
    <col min="3100" max="3100" width="11.33203125" style="10" bestFit="1" customWidth="1"/>
    <col min="3101" max="3101" width="13.33203125" style="10" customWidth="1"/>
    <col min="3102" max="3102" width="12.88671875" style="10" customWidth="1"/>
    <col min="3103" max="3325" width="9.109375" style="10"/>
    <col min="3326" max="3326" width="6" style="10" customWidth="1"/>
    <col min="3327" max="3327" width="6.6640625" style="10" customWidth="1"/>
    <col min="3328" max="3328" width="24.5546875" style="10" customWidth="1"/>
    <col min="3329" max="3329" width="5.44140625" style="10" customWidth="1"/>
    <col min="3330" max="3333" width="0" style="10" hidden="1" customWidth="1"/>
    <col min="3334" max="3335" width="4.5546875" style="10" customWidth="1"/>
    <col min="3336" max="3336" width="7.5546875" style="10" customWidth="1"/>
    <col min="3337" max="3337" width="7.6640625" style="10" customWidth="1"/>
    <col min="3338" max="3338" width="6.5546875" style="10" customWidth="1"/>
    <col min="3339" max="3339" width="10.109375" style="10" customWidth="1"/>
    <col min="3340" max="3340" width="7.5546875" style="10" customWidth="1"/>
    <col min="3341" max="3341" width="11.5546875" style="10" customWidth="1"/>
    <col min="3342" max="3342" width="7.5546875" style="10" customWidth="1"/>
    <col min="3343" max="3343" width="11.5546875" style="10" customWidth="1"/>
    <col min="3344" max="3344" width="7.5546875" style="10" customWidth="1"/>
    <col min="3345" max="3345" width="11.6640625" style="10" customWidth="1"/>
    <col min="3346" max="3346" width="9.109375" style="10"/>
    <col min="3347" max="3347" width="13.33203125" style="10" customWidth="1"/>
    <col min="3348" max="3348" width="6.88671875" style="10" customWidth="1"/>
    <col min="3349" max="3349" width="10.6640625" style="10" customWidth="1"/>
    <col min="3350" max="3350" width="6.88671875" style="10" customWidth="1"/>
    <col min="3351" max="3351" width="10.6640625" style="10" customWidth="1"/>
    <col min="3352" max="3352" width="9.109375" style="10"/>
    <col min="3353" max="3353" width="11.44140625" style="10" customWidth="1"/>
    <col min="3354" max="3354" width="9.109375" style="10"/>
    <col min="3355" max="3355" width="13.109375" style="10" customWidth="1"/>
    <col min="3356" max="3356" width="11.33203125" style="10" bestFit="1" customWidth="1"/>
    <col min="3357" max="3357" width="13.33203125" style="10" customWidth="1"/>
    <col min="3358" max="3358" width="12.88671875" style="10" customWidth="1"/>
    <col min="3359" max="3581" width="9.109375" style="10"/>
    <col min="3582" max="3582" width="6" style="10" customWidth="1"/>
    <col min="3583" max="3583" width="6.6640625" style="10" customWidth="1"/>
    <col min="3584" max="3584" width="24.5546875" style="10" customWidth="1"/>
    <col min="3585" max="3585" width="5.44140625" style="10" customWidth="1"/>
    <col min="3586" max="3589" width="0" style="10" hidden="1" customWidth="1"/>
    <col min="3590" max="3591" width="4.5546875" style="10" customWidth="1"/>
    <col min="3592" max="3592" width="7.5546875" style="10" customWidth="1"/>
    <col min="3593" max="3593" width="7.6640625" style="10" customWidth="1"/>
    <col min="3594" max="3594" width="6.5546875" style="10" customWidth="1"/>
    <col min="3595" max="3595" width="10.109375" style="10" customWidth="1"/>
    <col min="3596" max="3596" width="7.5546875" style="10" customWidth="1"/>
    <col min="3597" max="3597" width="11.5546875" style="10" customWidth="1"/>
    <col min="3598" max="3598" width="7.5546875" style="10" customWidth="1"/>
    <col min="3599" max="3599" width="11.5546875" style="10" customWidth="1"/>
    <col min="3600" max="3600" width="7.5546875" style="10" customWidth="1"/>
    <col min="3601" max="3601" width="11.6640625" style="10" customWidth="1"/>
    <col min="3602" max="3602" width="9.109375" style="10"/>
    <col min="3603" max="3603" width="13.33203125" style="10" customWidth="1"/>
    <col min="3604" max="3604" width="6.88671875" style="10" customWidth="1"/>
    <col min="3605" max="3605" width="10.6640625" style="10" customWidth="1"/>
    <col min="3606" max="3606" width="6.88671875" style="10" customWidth="1"/>
    <col min="3607" max="3607" width="10.6640625" style="10" customWidth="1"/>
    <col min="3608" max="3608" width="9.109375" style="10"/>
    <col min="3609" max="3609" width="11.44140625" style="10" customWidth="1"/>
    <col min="3610" max="3610" width="9.109375" style="10"/>
    <col min="3611" max="3611" width="13.109375" style="10" customWidth="1"/>
    <col min="3612" max="3612" width="11.33203125" style="10" bestFit="1" customWidth="1"/>
    <col min="3613" max="3613" width="13.33203125" style="10" customWidth="1"/>
    <col min="3614" max="3614" width="12.88671875" style="10" customWidth="1"/>
    <col min="3615" max="3837" width="9.109375" style="10"/>
    <col min="3838" max="3838" width="6" style="10" customWidth="1"/>
    <col min="3839" max="3839" width="6.6640625" style="10" customWidth="1"/>
    <col min="3840" max="3840" width="24.5546875" style="10" customWidth="1"/>
    <col min="3841" max="3841" width="5.44140625" style="10" customWidth="1"/>
    <col min="3842" max="3845" width="0" style="10" hidden="1" customWidth="1"/>
    <col min="3846" max="3847" width="4.5546875" style="10" customWidth="1"/>
    <col min="3848" max="3848" width="7.5546875" style="10" customWidth="1"/>
    <col min="3849" max="3849" width="7.6640625" style="10" customWidth="1"/>
    <col min="3850" max="3850" width="6.5546875" style="10" customWidth="1"/>
    <col min="3851" max="3851" width="10.109375" style="10" customWidth="1"/>
    <col min="3852" max="3852" width="7.5546875" style="10" customWidth="1"/>
    <col min="3853" max="3853" width="11.5546875" style="10" customWidth="1"/>
    <col min="3854" max="3854" width="7.5546875" style="10" customWidth="1"/>
    <col min="3855" max="3855" width="11.5546875" style="10" customWidth="1"/>
    <col min="3856" max="3856" width="7.5546875" style="10" customWidth="1"/>
    <col min="3857" max="3857" width="11.6640625" style="10" customWidth="1"/>
    <col min="3858" max="3858" width="9.109375" style="10"/>
    <col min="3859" max="3859" width="13.33203125" style="10" customWidth="1"/>
    <col min="3860" max="3860" width="6.88671875" style="10" customWidth="1"/>
    <col min="3861" max="3861" width="10.6640625" style="10" customWidth="1"/>
    <col min="3862" max="3862" width="6.88671875" style="10" customWidth="1"/>
    <col min="3863" max="3863" width="10.6640625" style="10" customWidth="1"/>
    <col min="3864" max="3864" width="9.109375" style="10"/>
    <col min="3865" max="3865" width="11.44140625" style="10" customWidth="1"/>
    <col min="3866" max="3866" width="9.109375" style="10"/>
    <col min="3867" max="3867" width="13.109375" style="10" customWidth="1"/>
    <col min="3868" max="3868" width="11.33203125" style="10" bestFit="1" customWidth="1"/>
    <col min="3869" max="3869" width="13.33203125" style="10" customWidth="1"/>
    <col min="3870" max="3870" width="12.88671875" style="10" customWidth="1"/>
    <col min="3871" max="4093" width="9.109375" style="10"/>
    <col min="4094" max="4094" width="6" style="10" customWidth="1"/>
    <col min="4095" max="4095" width="6.6640625" style="10" customWidth="1"/>
    <col min="4096" max="4096" width="24.5546875" style="10" customWidth="1"/>
    <col min="4097" max="4097" width="5.44140625" style="10" customWidth="1"/>
    <col min="4098" max="4101" width="0" style="10" hidden="1" customWidth="1"/>
    <col min="4102" max="4103" width="4.5546875" style="10" customWidth="1"/>
    <col min="4104" max="4104" width="7.5546875" style="10" customWidth="1"/>
    <col min="4105" max="4105" width="7.6640625" style="10" customWidth="1"/>
    <col min="4106" max="4106" width="6.5546875" style="10" customWidth="1"/>
    <col min="4107" max="4107" width="10.109375" style="10" customWidth="1"/>
    <col min="4108" max="4108" width="7.5546875" style="10" customWidth="1"/>
    <col min="4109" max="4109" width="11.5546875" style="10" customWidth="1"/>
    <col min="4110" max="4110" width="7.5546875" style="10" customWidth="1"/>
    <col min="4111" max="4111" width="11.5546875" style="10" customWidth="1"/>
    <col min="4112" max="4112" width="7.5546875" style="10" customWidth="1"/>
    <col min="4113" max="4113" width="11.6640625" style="10" customWidth="1"/>
    <col min="4114" max="4114" width="9.109375" style="10"/>
    <col min="4115" max="4115" width="13.33203125" style="10" customWidth="1"/>
    <col min="4116" max="4116" width="6.88671875" style="10" customWidth="1"/>
    <col min="4117" max="4117" width="10.6640625" style="10" customWidth="1"/>
    <col min="4118" max="4118" width="6.88671875" style="10" customWidth="1"/>
    <col min="4119" max="4119" width="10.6640625" style="10" customWidth="1"/>
    <col min="4120" max="4120" width="9.109375" style="10"/>
    <col min="4121" max="4121" width="11.44140625" style="10" customWidth="1"/>
    <col min="4122" max="4122" width="9.109375" style="10"/>
    <col min="4123" max="4123" width="13.109375" style="10" customWidth="1"/>
    <col min="4124" max="4124" width="11.33203125" style="10" bestFit="1" customWidth="1"/>
    <col min="4125" max="4125" width="13.33203125" style="10" customWidth="1"/>
    <col min="4126" max="4126" width="12.88671875" style="10" customWidth="1"/>
    <col min="4127" max="4349" width="9.109375" style="10"/>
    <col min="4350" max="4350" width="6" style="10" customWidth="1"/>
    <col min="4351" max="4351" width="6.6640625" style="10" customWidth="1"/>
    <col min="4352" max="4352" width="24.5546875" style="10" customWidth="1"/>
    <col min="4353" max="4353" width="5.44140625" style="10" customWidth="1"/>
    <col min="4354" max="4357" width="0" style="10" hidden="1" customWidth="1"/>
    <col min="4358" max="4359" width="4.5546875" style="10" customWidth="1"/>
    <col min="4360" max="4360" width="7.5546875" style="10" customWidth="1"/>
    <col min="4361" max="4361" width="7.6640625" style="10" customWidth="1"/>
    <col min="4362" max="4362" width="6.5546875" style="10" customWidth="1"/>
    <col min="4363" max="4363" width="10.109375" style="10" customWidth="1"/>
    <col min="4364" max="4364" width="7.5546875" style="10" customWidth="1"/>
    <col min="4365" max="4365" width="11.5546875" style="10" customWidth="1"/>
    <col min="4366" max="4366" width="7.5546875" style="10" customWidth="1"/>
    <col min="4367" max="4367" width="11.5546875" style="10" customWidth="1"/>
    <col min="4368" max="4368" width="7.5546875" style="10" customWidth="1"/>
    <col min="4369" max="4369" width="11.6640625" style="10" customWidth="1"/>
    <col min="4370" max="4370" width="9.109375" style="10"/>
    <col min="4371" max="4371" width="13.33203125" style="10" customWidth="1"/>
    <col min="4372" max="4372" width="6.88671875" style="10" customWidth="1"/>
    <col min="4373" max="4373" width="10.6640625" style="10" customWidth="1"/>
    <col min="4374" max="4374" width="6.88671875" style="10" customWidth="1"/>
    <col min="4375" max="4375" width="10.6640625" style="10" customWidth="1"/>
    <col min="4376" max="4376" width="9.109375" style="10"/>
    <col min="4377" max="4377" width="11.44140625" style="10" customWidth="1"/>
    <col min="4378" max="4378" width="9.109375" style="10"/>
    <col min="4379" max="4379" width="13.109375" style="10" customWidth="1"/>
    <col min="4380" max="4380" width="11.33203125" style="10" bestFit="1" customWidth="1"/>
    <col min="4381" max="4381" width="13.33203125" style="10" customWidth="1"/>
    <col min="4382" max="4382" width="12.88671875" style="10" customWidth="1"/>
    <col min="4383" max="4605" width="9.109375" style="10"/>
    <col min="4606" max="4606" width="6" style="10" customWidth="1"/>
    <col min="4607" max="4607" width="6.6640625" style="10" customWidth="1"/>
    <col min="4608" max="4608" width="24.5546875" style="10" customWidth="1"/>
    <col min="4609" max="4609" width="5.44140625" style="10" customWidth="1"/>
    <col min="4610" max="4613" width="0" style="10" hidden="1" customWidth="1"/>
    <col min="4614" max="4615" width="4.5546875" style="10" customWidth="1"/>
    <col min="4616" max="4616" width="7.5546875" style="10" customWidth="1"/>
    <col min="4617" max="4617" width="7.6640625" style="10" customWidth="1"/>
    <col min="4618" max="4618" width="6.5546875" style="10" customWidth="1"/>
    <col min="4619" max="4619" width="10.109375" style="10" customWidth="1"/>
    <col min="4620" max="4620" width="7.5546875" style="10" customWidth="1"/>
    <col min="4621" max="4621" width="11.5546875" style="10" customWidth="1"/>
    <col min="4622" max="4622" width="7.5546875" style="10" customWidth="1"/>
    <col min="4623" max="4623" width="11.5546875" style="10" customWidth="1"/>
    <col min="4624" max="4624" width="7.5546875" style="10" customWidth="1"/>
    <col min="4625" max="4625" width="11.6640625" style="10" customWidth="1"/>
    <col min="4626" max="4626" width="9.109375" style="10"/>
    <col min="4627" max="4627" width="13.33203125" style="10" customWidth="1"/>
    <col min="4628" max="4628" width="6.88671875" style="10" customWidth="1"/>
    <col min="4629" max="4629" width="10.6640625" style="10" customWidth="1"/>
    <col min="4630" max="4630" width="6.88671875" style="10" customWidth="1"/>
    <col min="4631" max="4631" width="10.6640625" style="10" customWidth="1"/>
    <col min="4632" max="4632" width="9.109375" style="10"/>
    <col min="4633" max="4633" width="11.44140625" style="10" customWidth="1"/>
    <col min="4634" max="4634" width="9.109375" style="10"/>
    <col min="4635" max="4635" width="13.109375" style="10" customWidth="1"/>
    <col min="4636" max="4636" width="11.33203125" style="10" bestFit="1" customWidth="1"/>
    <col min="4637" max="4637" width="13.33203125" style="10" customWidth="1"/>
    <col min="4638" max="4638" width="12.88671875" style="10" customWidth="1"/>
    <col min="4639" max="4861" width="9.109375" style="10"/>
    <col min="4862" max="4862" width="6" style="10" customWidth="1"/>
    <col min="4863" max="4863" width="6.6640625" style="10" customWidth="1"/>
    <col min="4864" max="4864" width="24.5546875" style="10" customWidth="1"/>
    <col min="4865" max="4865" width="5.44140625" style="10" customWidth="1"/>
    <col min="4866" max="4869" width="0" style="10" hidden="1" customWidth="1"/>
    <col min="4870" max="4871" width="4.5546875" style="10" customWidth="1"/>
    <col min="4872" max="4872" width="7.5546875" style="10" customWidth="1"/>
    <col min="4873" max="4873" width="7.6640625" style="10" customWidth="1"/>
    <col min="4874" max="4874" width="6.5546875" style="10" customWidth="1"/>
    <col min="4875" max="4875" width="10.109375" style="10" customWidth="1"/>
    <col min="4876" max="4876" width="7.5546875" style="10" customWidth="1"/>
    <col min="4877" max="4877" width="11.5546875" style="10" customWidth="1"/>
    <col min="4878" max="4878" width="7.5546875" style="10" customWidth="1"/>
    <col min="4879" max="4879" width="11.5546875" style="10" customWidth="1"/>
    <col min="4880" max="4880" width="7.5546875" style="10" customWidth="1"/>
    <col min="4881" max="4881" width="11.6640625" style="10" customWidth="1"/>
    <col min="4882" max="4882" width="9.109375" style="10"/>
    <col min="4883" max="4883" width="13.33203125" style="10" customWidth="1"/>
    <col min="4884" max="4884" width="6.88671875" style="10" customWidth="1"/>
    <col min="4885" max="4885" width="10.6640625" style="10" customWidth="1"/>
    <col min="4886" max="4886" width="6.88671875" style="10" customWidth="1"/>
    <col min="4887" max="4887" width="10.6640625" style="10" customWidth="1"/>
    <col min="4888" max="4888" width="9.109375" style="10"/>
    <col min="4889" max="4889" width="11.44140625" style="10" customWidth="1"/>
    <col min="4890" max="4890" width="9.109375" style="10"/>
    <col min="4891" max="4891" width="13.109375" style="10" customWidth="1"/>
    <col min="4892" max="4892" width="11.33203125" style="10" bestFit="1" customWidth="1"/>
    <col min="4893" max="4893" width="13.33203125" style="10" customWidth="1"/>
    <col min="4894" max="4894" width="12.88671875" style="10" customWidth="1"/>
    <col min="4895" max="5117" width="9.109375" style="10"/>
    <col min="5118" max="5118" width="6" style="10" customWidth="1"/>
    <col min="5119" max="5119" width="6.6640625" style="10" customWidth="1"/>
    <col min="5120" max="5120" width="24.5546875" style="10" customWidth="1"/>
    <col min="5121" max="5121" width="5.44140625" style="10" customWidth="1"/>
    <col min="5122" max="5125" width="0" style="10" hidden="1" customWidth="1"/>
    <col min="5126" max="5127" width="4.5546875" style="10" customWidth="1"/>
    <col min="5128" max="5128" width="7.5546875" style="10" customWidth="1"/>
    <col min="5129" max="5129" width="7.6640625" style="10" customWidth="1"/>
    <col min="5130" max="5130" width="6.5546875" style="10" customWidth="1"/>
    <col min="5131" max="5131" width="10.109375" style="10" customWidth="1"/>
    <col min="5132" max="5132" width="7.5546875" style="10" customWidth="1"/>
    <col min="5133" max="5133" width="11.5546875" style="10" customWidth="1"/>
    <col min="5134" max="5134" width="7.5546875" style="10" customWidth="1"/>
    <col min="5135" max="5135" width="11.5546875" style="10" customWidth="1"/>
    <col min="5136" max="5136" width="7.5546875" style="10" customWidth="1"/>
    <col min="5137" max="5137" width="11.6640625" style="10" customWidth="1"/>
    <col min="5138" max="5138" width="9.109375" style="10"/>
    <col min="5139" max="5139" width="13.33203125" style="10" customWidth="1"/>
    <col min="5140" max="5140" width="6.88671875" style="10" customWidth="1"/>
    <col min="5141" max="5141" width="10.6640625" style="10" customWidth="1"/>
    <col min="5142" max="5142" width="6.88671875" style="10" customWidth="1"/>
    <col min="5143" max="5143" width="10.6640625" style="10" customWidth="1"/>
    <col min="5144" max="5144" width="9.109375" style="10"/>
    <col min="5145" max="5145" width="11.44140625" style="10" customWidth="1"/>
    <col min="5146" max="5146" width="9.109375" style="10"/>
    <col min="5147" max="5147" width="13.109375" style="10" customWidth="1"/>
    <col min="5148" max="5148" width="11.33203125" style="10" bestFit="1" customWidth="1"/>
    <col min="5149" max="5149" width="13.33203125" style="10" customWidth="1"/>
    <col min="5150" max="5150" width="12.88671875" style="10" customWidth="1"/>
    <col min="5151" max="5373" width="9.109375" style="10"/>
    <col min="5374" max="5374" width="6" style="10" customWidth="1"/>
    <col min="5375" max="5375" width="6.6640625" style="10" customWidth="1"/>
    <col min="5376" max="5376" width="24.5546875" style="10" customWidth="1"/>
    <col min="5377" max="5377" width="5.44140625" style="10" customWidth="1"/>
    <col min="5378" max="5381" width="0" style="10" hidden="1" customWidth="1"/>
    <col min="5382" max="5383" width="4.5546875" style="10" customWidth="1"/>
    <col min="5384" max="5384" width="7.5546875" style="10" customWidth="1"/>
    <col min="5385" max="5385" width="7.6640625" style="10" customWidth="1"/>
    <col min="5386" max="5386" width="6.5546875" style="10" customWidth="1"/>
    <col min="5387" max="5387" width="10.109375" style="10" customWidth="1"/>
    <col min="5388" max="5388" width="7.5546875" style="10" customWidth="1"/>
    <col min="5389" max="5389" width="11.5546875" style="10" customWidth="1"/>
    <col min="5390" max="5390" width="7.5546875" style="10" customWidth="1"/>
    <col min="5391" max="5391" width="11.5546875" style="10" customWidth="1"/>
    <col min="5392" max="5392" width="7.5546875" style="10" customWidth="1"/>
    <col min="5393" max="5393" width="11.6640625" style="10" customWidth="1"/>
    <col min="5394" max="5394" width="9.109375" style="10"/>
    <col min="5395" max="5395" width="13.33203125" style="10" customWidth="1"/>
    <col min="5396" max="5396" width="6.88671875" style="10" customWidth="1"/>
    <col min="5397" max="5397" width="10.6640625" style="10" customWidth="1"/>
    <col min="5398" max="5398" width="6.88671875" style="10" customWidth="1"/>
    <col min="5399" max="5399" width="10.6640625" style="10" customWidth="1"/>
    <col min="5400" max="5400" width="9.109375" style="10"/>
    <col min="5401" max="5401" width="11.44140625" style="10" customWidth="1"/>
    <col min="5402" max="5402" width="9.109375" style="10"/>
    <col min="5403" max="5403" width="13.109375" style="10" customWidth="1"/>
    <col min="5404" max="5404" width="11.33203125" style="10" bestFit="1" customWidth="1"/>
    <col min="5405" max="5405" width="13.33203125" style="10" customWidth="1"/>
    <col min="5406" max="5406" width="12.88671875" style="10" customWidth="1"/>
    <col min="5407" max="5629" width="9.109375" style="10"/>
    <col min="5630" max="5630" width="6" style="10" customWidth="1"/>
    <col min="5631" max="5631" width="6.6640625" style="10" customWidth="1"/>
    <col min="5632" max="5632" width="24.5546875" style="10" customWidth="1"/>
    <col min="5633" max="5633" width="5.44140625" style="10" customWidth="1"/>
    <col min="5634" max="5637" width="0" style="10" hidden="1" customWidth="1"/>
    <col min="5638" max="5639" width="4.5546875" style="10" customWidth="1"/>
    <col min="5640" max="5640" width="7.5546875" style="10" customWidth="1"/>
    <col min="5641" max="5641" width="7.6640625" style="10" customWidth="1"/>
    <col min="5642" max="5642" width="6.5546875" style="10" customWidth="1"/>
    <col min="5643" max="5643" width="10.109375" style="10" customWidth="1"/>
    <col min="5644" max="5644" width="7.5546875" style="10" customWidth="1"/>
    <col min="5645" max="5645" width="11.5546875" style="10" customWidth="1"/>
    <col min="5646" max="5646" width="7.5546875" style="10" customWidth="1"/>
    <col min="5647" max="5647" width="11.5546875" style="10" customWidth="1"/>
    <col min="5648" max="5648" width="7.5546875" style="10" customWidth="1"/>
    <col min="5649" max="5649" width="11.6640625" style="10" customWidth="1"/>
    <col min="5650" max="5650" width="9.109375" style="10"/>
    <col min="5651" max="5651" width="13.33203125" style="10" customWidth="1"/>
    <col min="5652" max="5652" width="6.88671875" style="10" customWidth="1"/>
    <col min="5653" max="5653" width="10.6640625" style="10" customWidth="1"/>
    <col min="5654" max="5654" width="6.88671875" style="10" customWidth="1"/>
    <col min="5655" max="5655" width="10.6640625" style="10" customWidth="1"/>
    <col min="5656" max="5656" width="9.109375" style="10"/>
    <col min="5657" max="5657" width="11.44140625" style="10" customWidth="1"/>
    <col min="5658" max="5658" width="9.109375" style="10"/>
    <col min="5659" max="5659" width="13.109375" style="10" customWidth="1"/>
    <col min="5660" max="5660" width="11.33203125" style="10" bestFit="1" customWidth="1"/>
    <col min="5661" max="5661" width="13.33203125" style="10" customWidth="1"/>
    <col min="5662" max="5662" width="12.88671875" style="10" customWidth="1"/>
    <col min="5663" max="5885" width="9.109375" style="10"/>
    <col min="5886" max="5886" width="6" style="10" customWidth="1"/>
    <col min="5887" max="5887" width="6.6640625" style="10" customWidth="1"/>
    <col min="5888" max="5888" width="24.5546875" style="10" customWidth="1"/>
    <col min="5889" max="5889" width="5.44140625" style="10" customWidth="1"/>
    <col min="5890" max="5893" width="0" style="10" hidden="1" customWidth="1"/>
    <col min="5894" max="5895" width="4.5546875" style="10" customWidth="1"/>
    <col min="5896" max="5896" width="7.5546875" style="10" customWidth="1"/>
    <col min="5897" max="5897" width="7.6640625" style="10" customWidth="1"/>
    <col min="5898" max="5898" width="6.5546875" style="10" customWidth="1"/>
    <col min="5899" max="5899" width="10.109375" style="10" customWidth="1"/>
    <col min="5900" max="5900" width="7.5546875" style="10" customWidth="1"/>
    <col min="5901" max="5901" width="11.5546875" style="10" customWidth="1"/>
    <col min="5902" max="5902" width="7.5546875" style="10" customWidth="1"/>
    <col min="5903" max="5903" width="11.5546875" style="10" customWidth="1"/>
    <col min="5904" max="5904" width="7.5546875" style="10" customWidth="1"/>
    <col min="5905" max="5905" width="11.6640625" style="10" customWidth="1"/>
    <col min="5906" max="5906" width="9.109375" style="10"/>
    <col min="5907" max="5907" width="13.33203125" style="10" customWidth="1"/>
    <col min="5908" max="5908" width="6.88671875" style="10" customWidth="1"/>
    <col min="5909" max="5909" width="10.6640625" style="10" customWidth="1"/>
    <col min="5910" max="5910" width="6.88671875" style="10" customWidth="1"/>
    <col min="5911" max="5911" width="10.6640625" style="10" customWidth="1"/>
    <col min="5912" max="5912" width="9.109375" style="10"/>
    <col min="5913" max="5913" width="11.44140625" style="10" customWidth="1"/>
    <col min="5914" max="5914" width="9.109375" style="10"/>
    <col min="5915" max="5915" width="13.109375" style="10" customWidth="1"/>
    <col min="5916" max="5916" width="11.33203125" style="10" bestFit="1" customWidth="1"/>
    <col min="5917" max="5917" width="13.33203125" style="10" customWidth="1"/>
    <col min="5918" max="5918" width="12.88671875" style="10" customWidth="1"/>
    <col min="5919" max="6141" width="9.109375" style="10"/>
    <col min="6142" max="6142" width="6" style="10" customWidth="1"/>
    <col min="6143" max="6143" width="6.6640625" style="10" customWidth="1"/>
    <col min="6144" max="6144" width="24.5546875" style="10" customWidth="1"/>
    <col min="6145" max="6145" width="5.44140625" style="10" customWidth="1"/>
    <col min="6146" max="6149" width="0" style="10" hidden="1" customWidth="1"/>
    <col min="6150" max="6151" width="4.5546875" style="10" customWidth="1"/>
    <col min="6152" max="6152" width="7.5546875" style="10" customWidth="1"/>
    <col min="6153" max="6153" width="7.6640625" style="10" customWidth="1"/>
    <col min="6154" max="6154" width="6.5546875" style="10" customWidth="1"/>
    <col min="6155" max="6155" width="10.109375" style="10" customWidth="1"/>
    <col min="6156" max="6156" width="7.5546875" style="10" customWidth="1"/>
    <col min="6157" max="6157" width="11.5546875" style="10" customWidth="1"/>
    <col min="6158" max="6158" width="7.5546875" style="10" customWidth="1"/>
    <col min="6159" max="6159" width="11.5546875" style="10" customWidth="1"/>
    <col min="6160" max="6160" width="7.5546875" style="10" customWidth="1"/>
    <col min="6161" max="6161" width="11.6640625" style="10" customWidth="1"/>
    <col min="6162" max="6162" width="9.109375" style="10"/>
    <col min="6163" max="6163" width="13.33203125" style="10" customWidth="1"/>
    <col min="6164" max="6164" width="6.88671875" style="10" customWidth="1"/>
    <col min="6165" max="6165" width="10.6640625" style="10" customWidth="1"/>
    <col min="6166" max="6166" width="6.88671875" style="10" customWidth="1"/>
    <col min="6167" max="6167" width="10.6640625" style="10" customWidth="1"/>
    <col min="6168" max="6168" width="9.109375" style="10"/>
    <col min="6169" max="6169" width="11.44140625" style="10" customWidth="1"/>
    <col min="6170" max="6170" width="9.109375" style="10"/>
    <col min="6171" max="6171" width="13.109375" style="10" customWidth="1"/>
    <col min="6172" max="6172" width="11.33203125" style="10" bestFit="1" customWidth="1"/>
    <col min="6173" max="6173" width="13.33203125" style="10" customWidth="1"/>
    <col min="6174" max="6174" width="12.88671875" style="10" customWidth="1"/>
    <col min="6175" max="6397" width="9.109375" style="10"/>
    <col min="6398" max="6398" width="6" style="10" customWidth="1"/>
    <col min="6399" max="6399" width="6.6640625" style="10" customWidth="1"/>
    <col min="6400" max="6400" width="24.5546875" style="10" customWidth="1"/>
    <col min="6401" max="6401" width="5.44140625" style="10" customWidth="1"/>
    <col min="6402" max="6405" width="0" style="10" hidden="1" customWidth="1"/>
    <col min="6406" max="6407" width="4.5546875" style="10" customWidth="1"/>
    <col min="6408" max="6408" width="7.5546875" style="10" customWidth="1"/>
    <col min="6409" max="6409" width="7.6640625" style="10" customWidth="1"/>
    <col min="6410" max="6410" width="6.5546875" style="10" customWidth="1"/>
    <col min="6411" max="6411" width="10.109375" style="10" customWidth="1"/>
    <col min="6412" max="6412" width="7.5546875" style="10" customWidth="1"/>
    <col min="6413" max="6413" width="11.5546875" style="10" customWidth="1"/>
    <col min="6414" max="6414" width="7.5546875" style="10" customWidth="1"/>
    <col min="6415" max="6415" width="11.5546875" style="10" customWidth="1"/>
    <col min="6416" max="6416" width="7.5546875" style="10" customWidth="1"/>
    <col min="6417" max="6417" width="11.6640625" style="10" customWidth="1"/>
    <col min="6418" max="6418" width="9.109375" style="10"/>
    <col min="6419" max="6419" width="13.33203125" style="10" customWidth="1"/>
    <col min="6420" max="6420" width="6.88671875" style="10" customWidth="1"/>
    <col min="6421" max="6421" width="10.6640625" style="10" customWidth="1"/>
    <col min="6422" max="6422" width="6.88671875" style="10" customWidth="1"/>
    <col min="6423" max="6423" width="10.6640625" style="10" customWidth="1"/>
    <col min="6424" max="6424" width="9.109375" style="10"/>
    <col min="6425" max="6425" width="11.44140625" style="10" customWidth="1"/>
    <col min="6426" max="6426" width="9.109375" style="10"/>
    <col min="6427" max="6427" width="13.109375" style="10" customWidth="1"/>
    <col min="6428" max="6428" width="11.33203125" style="10" bestFit="1" customWidth="1"/>
    <col min="6429" max="6429" width="13.33203125" style="10" customWidth="1"/>
    <col min="6430" max="6430" width="12.88671875" style="10" customWidth="1"/>
    <col min="6431" max="6653" width="9.109375" style="10"/>
    <col min="6654" max="6654" width="6" style="10" customWidth="1"/>
    <col min="6655" max="6655" width="6.6640625" style="10" customWidth="1"/>
    <col min="6656" max="6656" width="24.5546875" style="10" customWidth="1"/>
    <col min="6657" max="6657" width="5.44140625" style="10" customWidth="1"/>
    <col min="6658" max="6661" width="0" style="10" hidden="1" customWidth="1"/>
    <col min="6662" max="6663" width="4.5546875" style="10" customWidth="1"/>
    <col min="6664" max="6664" width="7.5546875" style="10" customWidth="1"/>
    <col min="6665" max="6665" width="7.6640625" style="10" customWidth="1"/>
    <col min="6666" max="6666" width="6.5546875" style="10" customWidth="1"/>
    <col min="6667" max="6667" width="10.109375" style="10" customWidth="1"/>
    <col min="6668" max="6668" width="7.5546875" style="10" customWidth="1"/>
    <col min="6669" max="6669" width="11.5546875" style="10" customWidth="1"/>
    <col min="6670" max="6670" width="7.5546875" style="10" customWidth="1"/>
    <col min="6671" max="6671" width="11.5546875" style="10" customWidth="1"/>
    <col min="6672" max="6672" width="7.5546875" style="10" customWidth="1"/>
    <col min="6673" max="6673" width="11.6640625" style="10" customWidth="1"/>
    <col min="6674" max="6674" width="9.109375" style="10"/>
    <col min="6675" max="6675" width="13.33203125" style="10" customWidth="1"/>
    <col min="6676" max="6676" width="6.88671875" style="10" customWidth="1"/>
    <col min="6677" max="6677" width="10.6640625" style="10" customWidth="1"/>
    <col min="6678" max="6678" width="6.88671875" style="10" customWidth="1"/>
    <col min="6679" max="6679" width="10.6640625" style="10" customWidth="1"/>
    <col min="6680" max="6680" width="9.109375" style="10"/>
    <col min="6681" max="6681" width="11.44140625" style="10" customWidth="1"/>
    <col min="6682" max="6682" width="9.109375" style="10"/>
    <col min="6683" max="6683" width="13.109375" style="10" customWidth="1"/>
    <col min="6684" max="6684" width="11.33203125" style="10" bestFit="1" customWidth="1"/>
    <col min="6685" max="6685" width="13.33203125" style="10" customWidth="1"/>
    <col min="6686" max="6686" width="12.88671875" style="10" customWidth="1"/>
    <col min="6687" max="6909" width="9.109375" style="10"/>
    <col min="6910" max="6910" width="6" style="10" customWidth="1"/>
    <col min="6911" max="6911" width="6.6640625" style="10" customWidth="1"/>
    <col min="6912" max="6912" width="24.5546875" style="10" customWidth="1"/>
    <col min="6913" max="6913" width="5.44140625" style="10" customWidth="1"/>
    <col min="6914" max="6917" width="0" style="10" hidden="1" customWidth="1"/>
    <col min="6918" max="6919" width="4.5546875" style="10" customWidth="1"/>
    <col min="6920" max="6920" width="7.5546875" style="10" customWidth="1"/>
    <col min="6921" max="6921" width="7.6640625" style="10" customWidth="1"/>
    <col min="6922" max="6922" width="6.5546875" style="10" customWidth="1"/>
    <col min="6923" max="6923" width="10.109375" style="10" customWidth="1"/>
    <col min="6924" max="6924" width="7.5546875" style="10" customWidth="1"/>
    <col min="6925" max="6925" width="11.5546875" style="10" customWidth="1"/>
    <col min="6926" max="6926" width="7.5546875" style="10" customWidth="1"/>
    <col min="6927" max="6927" width="11.5546875" style="10" customWidth="1"/>
    <col min="6928" max="6928" width="7.5546875" style="10" customWidth="1"/>
    <col min="6929" max="6929" width="11.6640625" style="10" customWidth="1"/>
    <col min="6930" max="6930" width="9.109375" style="10"/>
    <col min="6931" max="6931" width="13.33203125" style="10" customWidth="1"/>
    <col min="6932" max="6932" width="6.88671875" style="10" customWidth="1"/>
    <col min="6933" max="6933" width="10.6640625" style="10" customWidth="1"/>
    <col min="6934" max="6934" width="6.88671875" style="10" customWidth="1"/>
    <col min="6935" max="6935" width="10.6640625" style="10" customWidth="1"/>
    <col min="6936" max="6936" width="9.109375" style="10"/>
    <col min="6937" max="6937" width="11.44140625" style="10" customWidth="1"/>
    <col min="6938" max="6938" width="9.109375" style="10"/>
    <col min="6939" max="6939" width="13.109375" style="10" customWidth="1"/>
    <col min="6940" max="6940" width="11.33203125" style="10" bestFit="1" customWidth="1"/>
    <col min="6941" max="6941" width="13.33203125" style="10" customWidth="1"/>
    <col min="6942" max="6942" width="12.88671875" style="10" customWidth="1"/>
    <col min="6943" max="7165" width="9.109375" style="10"/>
    <col min="7166" max="7166" width="6" style="10" customWidth="1"/>
    <col min="7167" max="7167" width="6.6640625" style="10" customWidth="1"/>
    <col min="7168" max="7168" width="24.5546875" style="10" customWidth="1"/>
    <col min="7169" max="7169" width="5.44140625" style="10" customWidth="1"/>
    <col min="7170" max="7173" width="0" style="10" hidden="1" customWidth="1"/>
    <col min="7174" max="7175" width="4.5546875" style="10" customWidth="1"/>
    <col min="7176" max="7176" width="7.5546875" style="10" customWidth="1"/>
    <col min="7177" max="7177" width="7.6640625" style="10" customWidth="1"/>
    <col min="7178" max="7178" width="6.5546875" style="10" customWidth="1"/>
    <col min="7179" max="7179" width="10.109375" style="10" customWidth="1"/>
    <col min="7180" max="7180" width="7.5546875" style="10" customWidth="1"/>
    <col min="7181" max="7181" width="11.5546875" style="10" customWidth="1"/>
    <col min="7182" max="7182" width="7.5546875" style="10" customWidth="1"/>
    <col min="7183" max="7183" width="11.5546875" style="10" customWidth="1"/>
    <col min="7184" max="7184" width="7.5546875" style="10" customWidth="1"/>
    <col min="7185" max="7185" width="11.6640625" style="10" customWidth="1"/>
    <col min="7186" max="7186" width="9.109375" style="10"/>
    <col min="7187" max="7187" width="13.33203125" style="10" customWidth="1"/>
    <col min="7188" max="7188" width="6.88671875" style="10" customWidth="1"/>
    <col min="7189" max="7189" width="10.6640625" style="10" customWidth="1"/>
    <col min="7190" max="7190" width="6.88671875" style="10" customWidth="1"/>
    <col min="7191" max="7191" width="10.6640625" style="10" customWidth="1"/>
    <col min="7192" max="7192" width="9.109375" style="10"/>
    <col min="7193" max="7193" width="11.44140625" style="10" customWidth="1"/>
    <col min="7194" max="7194" width="9.109375" style="10"/>
    <col min="7195" max="7195" width="13.109375" style="10" customWidth="1"/>
    <col min="7196" max="7196" width="11.33203125" style="10" bestFit="1" customWidth="1"/>
    <col min="7197" max="7197" width="13.33203125" style="10" customWidth="1"/>
    <col min="7198" max="7198" width="12.88671875" style="10" customWidth="1"/>
    <col min="7199" max="7421" width="9.109375" style="10"/>
    <col min="7422" max="7422" width="6" style="10" customWidth="1"/>
    <col min="7423" max="7423" width="6.6640625" style="10" customWidth="1"/>
    <col min="7424" max="7424" width="24.5546875" style="10" customWidth="1"/>
    <col min="7425" max="7425" width="5.44140625" style="10" customWidth="1"/>
    <col min="7426" max="7429" width="0" style="10" hidden="1" customWidth="1"/>
    <col min="7430" max="7431" width="4.5546875" style="10" customWidth="1"/>
    <col min="7432" max="7432" width="7.5546875" style="10" customWidth="1"/>
    <col min="7433" max="7433" width="7.6640625" style="10" customWidth="1"/>
    <col min="7434" max="7434" width="6.5546875" style="10" customWidth="1"/>
    <col min="7435" max="7435" width="10.109375" style="10" customWidth="1"/>
    <col min="7436" max="7436" width="7.5546875" style="10" customWidth="1"/>
    <col min="7437" max="7437" width="11.5546875" style="10" customWidth="1"/>
    <col min="7438" max="7438" width="7.5546875" style="10" customWidth="1"/>
    <col min="7439" max="7439" width="11.5546875" style="10" customWidth="1"/>
    <col min="7440" max="7440" width="7.5546875" style="10" customWidth="1"/>
    <col min="7441" max="7441" width="11.6640625" style="10" customWidth="1"/>
    <col min="7442" max="7442" width="9.109375" style="10"/>
    <col min="7443" max="7443" width="13.33203125" style="10" customWidth="1"/>
    <col min="7444" max="7444" width="6.88671875" style="10" customWidth="1"/>
    <col min="7445" max="7445" width="10.6640625" style="10" customWidth="1"/>
    <col min="7446" max="7446" width="6.88671875" style="10" customWidth="1"/>
    <col min="7447" max="7447" width="10.6640625" style="10" customWidth="1"/>
    <col min="7448" max="7448" width="9.109375" style="10"/>
    <col min="7449" max="7449" width="11.44140625" style="10" customWidth="1"/>
    <col min="7450" max="7450" width="9.109375" style="10"/>
    <col min="7451" max="7451" width="13.109375" style="10" customWidth="1"/>
    <col min="7452" max="7452" width="11.33203125" style="10" bestFit="1" customWidth="1"/>
    <col min="7453" max="7453" width="13.33203125" style="10" customWidth="1"/>
    <col min="7454" max="7454" width="12.88671875" style="10" customWidth="1"/>
    <col min="7455" max="7677" width="9.109375" style="10"/>
    <col min="7678" max="7678" width="6" style="10" customWidth="1"/>
    <col min="7679" max="7679" width="6.6640625" style="10" customWidth="1"/>
    <col min="7680" max="7680" width="24.5546875" style="10" customWidth="1"/>
    <col min="7681" max="7681" width="5.44140625" style="10" customWidth="1"/>
    <col min="7682" max="7685" width="0" style="10" hidden="1" customWidth="1"/>
    <col min="7686" max="7687" width="4.5546875" style="10" customWidth="1"/>
    <col min="7688" max="7688" width="7.5546875" style="10" customWidth="1"/>
    <col min="7689" max="7689" width="7.6640625" style="10" customWidth="1"/>
    <col min="7690" max="7690" width="6.5546875" style="10" customWidth="1"/>
    <col min="7691" max="7691" width="10.109375" style="10" customWidth="1"/>
    <col min="7692" max="7692" width="7.5546875" style="10" customWidth="1"/>
    <col min="7693" max="7693" width="11.5546875" style="10" customWidth="1"/>
    <col min="7694" max="7694" width="7.5546875" style="10" customWidth="1"/>
    <col min="7695" max="7695" width="11.5546875" style="10" customWidth="1"/>
    <col min="7696" max="7696" width="7.5546875" style="10" customWidth="1"/>
    <col min="7697" max="7697" width="11.6640625" style="10" customWidth="1"/>
    <col min="7698" max="7698" width="9.109375" style="10"/>
    <col min="7699" max="7699" width="13.33203125" style="10" customWidth="1"/>
    <col min="7700" max="7700" width="6.88671875" style="10" customWidth="1"/>
    <col min="7701" max="7701" width="10.6640625" style="10" customWidth="1"/>
    <col min="7702" max="7702" width="6.88671875" style="10" customWidth="1"/>
    <col min="7703" max="7703" width="10.6640625" style="10" customWidth="1"/>
    <col min="7704" max="7704" width="9.109375" style="10"/>
    <col min="7705" max="7705" width="11.44140625" style="10" customWidth="1"/>
    <col min="7706" max="7706" width="9.109375" style="10"/>
    <col min="7707" max="7707" width="13.109375" style="10" customWidth="1"/>
    <col min="7708" max="7708" width="11.33203125" style="10" bestFit="1" customWidth="1"/>
    <col min="7709" max="7709" width="13.33203125" style="10" customWidth="1"/>
    <col min="7710" max="7710" width="12.88671875" style="10" customWidth="1"/>
    <col min="7711" max="7933" width="9.109375" style="10"/>
    <col min="7934" max="7934" width="6" style="10" customWidth="1"/>
    <col min="7935" max="7935" width="6.6640625" style="10" customWidth="1"/>
    <col min="7936" max="7936" width="24.5546875" style="10" customWidth="1"/>
    <col min="7937" max="7937" width="5.44140625" style="10" customWidth="1"/>
    <col min="7938" max="7941" width="0" style="10" hidden="1" customWidth="1"/>
    <col min="7942" max="7943" width="4.5546875" style="10" customWidth="1"/>
    <col min="7944" max="7944" width="7.5546875" style="10" customWidth="1"/>
    <col min="7945" max="7945" width="7.6640625" style="10" customWidth="1"/>
    <col min="7946" max="7946" width="6.5546875" style="10" customWidth="1"/>
    <col min="7947" max="7947" width="10.109375" style="10" customWidth="1"/>
    <col min="7948" max="7948" width="7.5546875" style="10" customWidth="1"/>
    <col min="7949" max="7949" width="11.5546875" style="10" customWidth="1"/>
    <col min="7950" max="7950" width="7.5546875" style="10" customWidth="1"/>
    <col min="7951" max="7951" width="11.5546875" style="10" customWidth="1"/>
    <col min="7952" max="7952" width="7.5546875" style="10" customWidth="1"/>
    <col min="7953" max="7953" width="11.6640625" style="10" customWidth="1"/>
    <col min="7954" max="7954" width="9.109375" style="10"/>
    <col min="7955" max="7955" width="13.33203125" style="10" customWidth="1"/>
    <col min="7956" max="7956" width="6.88671875" style="10" customWidth="1"/>
    <col min="7957" max="7957" width="10.6640625" style="10" customWidth="1"/>
    <col min="7958" max="7958" width="6.88671875" style="10" customWidth="1"/>
    <col min="7959" max="7959" width="10.6640625" style="10" customWidth="1"/>
    <col min="7960" max="7960" width="9.109375" style="10"/>
    <col min="7961" max="7961" width="11.44140625" style="10" customWidth="1"/>
    <col min="7962" max="7962" width="9.109375" style="10"/>
    <col min="7963" max="7963" width="13.109375" style="10" customWidth="1"/>
    <col min="7964" max="7964" width="11.33203125" style="10" bestFit="1" customWidth="1"/>
    <col min="7965" max="7965" width="13.33203125" style="10" customWidth="1"/>
    <col min="7966" max="7966" width="12.88671875" style="10" customWidth="1"/>
    <col min="7967" max="8189" width="9.109375" style="10"/>
    <col min="8190" max="8190" width="6" style="10" customWidth="1"/>
    <col min="8191" max="8191" width="6.6640625" style="10" customWidth="1"/>
    <col min="8192" max="8192" width="24.5546875" style="10" customWidth="1"/>
    <col min="8193" max="8193" width="5.44140625" style="10" customWidth="1"/>
    <col min="8194" max="8197" width="0" style="10" hidden="1" customWidth="1"/>
    <col min="8198" max="8199" width="4.5546875" style="10" customWidth="1"/>
    <col min="8200" max="8200" width="7.5546875" style="10" customWidth="1"/>
    <col min="8201" max="8201" width="7.6640625" style="10" customWidth="1"/>
    <col min="8202" max="8202" width="6.5546875" style="10" customWidth="1"/>
    <col min="8203" max="8203" width="10.109375" style="10" customWidth="1"/>
    <col min="8204" max="8204" width="7.5546875" style="10" customWidth="1"/>
    <col min="8205" max="8205" width="11.5546875" style="10" customWidth="1"/>
    <col min="8206" max="8206" width="7.5546875" style="10" customWidth="1"/>
    <col min="8207" max="8207" width="11.5546875" style="10" customWidth="1"/>
    <col min="8208" max="8208" width="7.5546875" style="10" customWidth="1"/>
    <col min="8209" max="8209" width="11.6640625" style="10" customWidth="1"/>
    <col min="8210" max="8210" width="9.109375" style="10"/>
    <col min="8211" max="8211" width="13.33203125" style="10" customWidth="1"/>
    <col min="8212" max="8212" width="6.88671875" style="10" customWidth="1"/>
    <col min="8213" max="8213" width="10.6640625" style="10" customWidth="1"/>
    <col min="8214" max="8214" width="6.88671875" style="10" customWidth="1"/>
    <col min="8215" max="8215" width="10.6640625" style="10" customWidth="1"/>
    <col min="8216" max="8216" width="9.109375" style="10"/>
    <col min="8217" max="8217" width="11.44140625" style="10" customWidth="1"/>
    <col min="8218" max="8218" width="9.109375" style="10"/>
    <col min="8219" max="8219" width="13.109375" style="10" customWidth="1"/>
    <col min="8220" max="8220" width="11.33203125" style="10" bestFit="1" customWidth="1"/>
    <col min="8221" max="8221" width="13.33203125" style="10" customWidth="1"/>
    <col min="8222" max="8222" width="12.88671875" style="10" customWidth="1"/>
    <col min="8223" max="8445" width="9.109375" style="10"/>
    <col min="8446" max="8446" width="6" style="10" customWidth="1"/>
    <col min="8447" max="8447" width="6.6640625" style="10" customWidth="1"/>
    <col min="8448" max="8448" width="24.5546875" style="10" customWidth="1"/>
    <col min="8449" max="8449" width="5.44140625" style="10" customWidth="1"/>
    <col min="8450" max="8453" width="0" style="10" hidden="1" customWidth="1"/>
    <col min="8454" max="8455" width="4.5546875" style="10" customWidth="1"/>
    <col min="8456" max="8456" width="7.5546875" style="10" customWidth="1"/>
    <col min="8457" max="8457" width="7.6640625" style="10" customWidth="1"/>
    <col min="8458" max="8458" width="6.5546875" style="10" customWidth="1"/>
    <col min="8459" max="8459" width="10.109375" style="10" customWidth="1"/>
    <col min="8460" max="8460" width="7.5546875" style="10" customWidth="1"/>
    <col min="8461" max="8461" width="11.5546875" style="10" customWidth="1"/>
    <col min="8462" max="8462" width="7.5546875" style="10" customWidth="1"/>
    <col min="8463" max="8463" width="11.5546875" style="10" customWidth="1"/>
    <col min="8464" max="8464" width="7.5546875" style="10" customWidth="1"/>
    <col min="8465" max="8465" width="11.6640625" style="10" customWidth="1"/>
    <col min="8466" max="8466" width="9.109375" style="10"/>
    <col min="8467" max="8467" width="13.33203125" style="10" customWidth="1"/>
    <col min="8468" max="8468" width="6.88671875" style="10" customWidth="1"/>
    <col min="8469" max="8469" width="10.6640625" style="10" customWidth="1"/>
    <col min="8470" max="8470" width="6.88671875" style="10" customWidth="1"/>
    <col min="8471" max="8471" width="10.6640625" style="10" customWidth="1"/>
    <col min="8472" max="8472" width="9.109375" style="10"/>
    <col min="8473" max="8473" width="11.44140625" style="10" customWidth="1"/>
    <col min="8474" max="8474" width="9.109375" style="10"/>
    <col min="8475" max="8475" width="13.109375" style="10" customWidth="1"/>
    <col min="8476" max="8476" width="11.33203125" style="10" bestFit="1" customWidth="1"/>
    <col min="8477" max="8477" width="13.33203125" style="10" customWidth="1"/>
    <col min="8478" max="8478" width="12.88671875" style="10" customWidth="1"/>
    <col min="8479" max="8701" width="9.109375" style="10"/>
    <col min="8702" max="8702" width="6" style="10" customWidth="1"/>
    <col min="8703" max="8703" width="6.6640625" style="10" customWidth="1"/>
    <col min="8704" max="8704" width="24.5546875" style="10" customWidth="1"/>
    <col min="8705" max="8705" width="5.44140625" style="10" customWidth="1"/>
    <col min="8706" max="8709" width="0" style="10" hidden="1" customWidth="1"/>
    <col min="8710" max="8711" width="4.5546875" style="10" customWidth="1"/>
    <col min="8712" max="8712" width="7.5546875" style="10" customWidth="1"/>
    <col min="8713" max="8713" width="7.6640625" style="10" customWidth="1"/>
    <col min="8714" max="8714" width="6.5546875" style="10" customWidth="1"/>
    <col min="8715" max="8715" width="10.109375" style="10" customWidth="1"/>
    <col min="8716" max="8716" width="7.5546875" style="10" customWidth="1"/>
    <col min="8717" max="8717" width="11.5546875" style="10" customWidth="1"/>
    <col min="8718" max="8718" width="7.5546875" style="10" customWidth="1"/>
    <col min="8719" max="8719" width="11.5546875" style="10" customWidth="1"/>
    <col min="8720" max="8720" width="7.5546875" style="10" customWidth="1"/>
    <col min="8721" max="8721" width="11.6640625" style="10" customWidth="1"/>
    <col min="8722" max="8722" width="9.109375" style="10"/>
    <col min="8723" max="8723" width="13.33203125" style="10" customWidth="1"/>
    <col min="8724" max="8724" width="6.88671875" style="10" customWidth="1"/>
    <col min="8725" max="8725" width="10.6640625" style="10" customWidth="1"/>
    <col min="8726" max="8726" width="6.88671875" style="10" customWidth="1"/>
    <col min="8727" max="8727" width="10.6640625" style="10" customWidth="1"/>
    <col min="8728" max="8728" width="9.109375" style="10"/>
    <col min="8729" max="8729" width="11.44140625" style="10" customWidth="1"/>
    <col min="8730" max="8730" width="9.109375" style="10"/>
    <col min="8731" max="8731" width="13.109375" style="10" customWidth="1"/>
    <col min="8732" max="8732" width="11.33203125" style="10" bestFit="1" customWidth="1"/>
    <col min="8733" max="8733" width="13.33203125" style="10" customWidth="1"/>
    <col min="8734" max="8734" width="12.88671875" style="10" customWidth="1"/>
    <col min="8735" max="8957" width="9.109375" style="10"/>
    <col min="8958" max="8958" width="6" style="10" customWidth="1"/>
    <col min="8959" max="8959" width="6.6640625" style="10" customWidth="1"/>
    <col min="8960" max="8960" width="24.5546875" style="10" customWidth="1"/>
    <col min="8961" max="8961" width="5.44140625" style="10" customWidth="1"/>
    <col min="8962" max="8965" width="0" style="10" hidden="1" customWidth="1"/>
    <col min="8966" max="8967" width="4.5546875" style="10" customWidth="1"/>
    <col min="8968" max="8968" width="7.5546875" style="10" customWidth="1"/>
    <col min="8969" max="8969" width="7.6640625" style="10" customWidth="1"/>
    <col min="8970" max="8970" width="6.5546875" style="10" customWidth="1"/>
    <col min="8971" max="8971" width="10.109375" style="10" customWidth="1"/>
    <col min="8972" max="8972" width="7.5546875" style="10" customWidth="1"/>
    <col min="8973" max="8973" width="11.5546875" style="10" customWidth="1"/>
    <col min="8974" max="8974" width="7.5546875" style="10" customWidth="1"/>
    <col min="8975" max="8975" width="11.5546875" style="10" customWidth="1"/>
    <col min="8976" max="8976" width="7.5546875" style="10" customWidth="1"/>
    <col min="8977" max="8977" width="11.6640625" style="10" customWidth="1"/>
    <col min="8978" max="8978" width="9.109375" style="10"/>
    <col min="8979" max="8979" width="13.33203125" style="10" customWidth="1"/>
    <col min="8980" max="8980" width="6.88671875" style="10" customWidth="1"/>
    <col min="8981" max="8981" width="10.6640625" style="10" customWidth="1"/>
    <col min="8982" max="8982" width="6.88671875" style="10" customWidth="1"/>
    <col min="8983" max="8983" width="10.6640625" style="10" customWidth="1"/>
    <col min="8984" max="8984" width="9.109375" style="10"/>
    <col min="8985" max="8985" width="11.44140625" style="10" customWidth="1"/>
    <col min="8986" max="8986" width="9.109375" style="10"/>
    <col min="8987" max="8987" width="13.109375" style="10" customWidth="1"/>
    <col min="8988" max="8988" width="11.33203125" style="10" bestFit="1" customWidth="1"/>
    <col min="8989" max="8989" width="13.33203125" style="10" customWidth="1"/>
    <col min="8990" max="8990" width="12.88671875" style="10" customWidth="1"/>
    <col min="8991" max="9213" width="9.109375" style="10"/>
    <col min="9214" max="9214" width="6" style="10" customWidth="1"/>
    <col min="9215" max="9215" width="6.6640625" style="10" customWidth="1"/>
    <col min="9216" max="9216" width="24.5546875" style="10" customWidth="1"/>
    <col min="9217" max="9217" width="5.44140625" style="10" customWidth="1"/>
    <col min="9218" max="9221" width="0" style="10" hidden="1" customWidth="1"/>
    <col min="9222" max="9223" width="4.5546875" style="10" customWidth="1"/>
    <col min="9224" max="9224" width="7.5546875" style="10" customWidth="1"/>
    <col min="9225" max="9225" width="7.6640625" style="10" customWidth="1"/>
    <col min="9226" max="9226" width="6.5546875" style="10" customWidth="1"/>
    <col min="9227" max="9227" width="10.109375" style="10" customWidth="1"/>
    <col min="9228" max="9228" width="7.5546875" style="10" customWidth="1"/>
    <col min="9229" max="9229" width="11.5546875" style="10" customWidth="1"/>
    <col min="9230" max="9230" width="7.5546875" style="10" customWidth="1"/>
    <col min="9231" max="9231" width="11.5546875" style="10" customWidth="1"/>
    <col min="9232" max="9232" width="7.5546875" style="10" customWidth="1"/>
    <col min="9233" max="9233" width="11.6640625" style="10" customWidth="1"/>
    <col min="9234" max="9234" width="9.109375" style="10"/>
    <col min="9235" max="9235" width="13.33203125" style="10" customWidth="1"/>
    <col min="9236" max="9236" width="6.88671875" style="10" customWidth="1"/>
    <col min="9237" max="9237" width="10.6640625" style="10" customWidth="1"/>
    <col min="9238" max="9238" width="6.88671875" style="10" customWidth="1"/>
    <col min="9239" max="9239" width="10.6640625" style="10" customWidth="1"/>
    <col min="9240" max="9240" width="9.109375" style="10"/>
    <col min="9241" max="9241" width="11.44140625" style="10" customWidth="1"/>
    <col min="9242" max="9242" width="9.109375" style="10"/>
    <col min="9243" max="9243" width="13.109375" style="10" customWidth="1"/>
    <col min="9244" max="9244" width="11.33203125" style="10" bestFit="1" customWidth="1"/>
    <col min="9245" max="9245" width="13.33203125" style="10" customWidth="1"/>
    <col min="9246" max="9246" width="12.88671875" style="10" customWidth="1"/>
    <col min="9247" max="9469" width="9.109375" style="10"/>
    <col min="9470" max="9470" width="6" style="10" customWidth="1"/>
    <col min="9471" max="9471" width="6.6640625" style="10" customWidth="1"/>
    <col min="9472" max="9472" width="24.5546875" style="10" customWidth="1"/>
    <col min="9473" max="9473" width="5.44140625" style="10" customWidth="1"/>
    <col min="9474" max="9477" width="0" style="10" hidden="1" customWidth="1"/>
    <col min="9478" max="9479" width="4.5546875" style="10" customWidth="1"/>
    <col min="9480" max="9480" width="7.5546875" style="10" customWidth="1"/>
    <col min="9481" max="9481" width="7.6640625" style="10" customWidth="1"/>
    <col min="9482" max="9482" width="6.5546875" style="10" customWidth="1"/>
    <col min="9483" max="9483" width="10.109375" style="10" customWidth="1"/>
    <col min="9484" max="9484" width="7.5546875" style="10" customWidth="1"/>
    <col min="9485" max="9485" width="11.5546875" style="10" customWidth="1"/>
    <col min="9486" max="9486" width="7.5546875" style="10" customWidth="1"/>
    <col min="9487" max="9487" width="11.5546875" style="10" customWidth="1"/>
    <col min="9488" max="9488" width="7.5546875" style="10" customWidth="1"/>
    <col min="9489" max="9489" width="11.6640625" style="10" customWidth="1"/>
    <col min="9490" max="9490" width="9.109375" style="10"/>
    <col min="9491" max="9491" width="13.33203125" style="10" customWidth="1"/>
    <col min="9492" max="9492" width="6.88671875" style="10" customWidth="1"/>
    <col min="9493" max="9493" width="10.6640625" style="10" customWidth="1"/>
    <col min="9494" max="9494" width="6.88671875" style="10" customWidth="1"/>
    <col min="9495" max="9495" width="10.6640625" style="10" customWidth="1"/>
    <col min="9496" max="9496" width="9.109375" style="10"/>
    <col min="9497" max="9497" width="11.44140625" style="10" customWidth="1"/>
    <col min="9498" max="9498" width="9.109375" style="10"/>
    <col min="9499" max="9499" width="13.109375" style="10" customWidth="1"/>
    <col min="9500" max="9500" width="11.33203125" style="10" bestFit="1" customWidth="1"/>
    <col min="9501" max="9501" width="13.33203125" style="10" customWidth="1"/>
    <col min="9502" max="9502" width="12.88671875" style="10" customWidth="1"/>
    <col min="9503" max="9725" width="9.109375" style="10"/>
    <col min="9726" max="9726" width="6" style="10" customWidth="1"/>
    <col min="9727" max="9727" width="6.6640625" style="10" customWidth="1"/>
    <col min="9728" max="9728" width="24.5546875" style="10" customWidth="1"/>
    <col min="9729" max="9729" width="5.44140625" style="10" customWidth="1"/>
    <col min="9730" max="9733" width="0" style="10" hidden="1" customWidth="1"/>
    <col min="9734" max="9735" width="4.5546875" style="10" customWidth="1"/>
    <col min="9736" max="9736" width="7.5546875" style="10" customWidth="1"/>
    <col min="9737" max="9737" width="7.6640625" style="10" customWidth="1"/>
    <col min="9738" max="9738" width="6.5546875" style="10" customWidth="1"/>
    <col min="9739" max="9739" width="10.109375" style="10" customWidth="1"/>
    <col min="9740" max="9740" width="7.5546875" style="10" customWidth="1"/>
    <col min="9741" max="9741" width="11.5546875" style="10" customWidth="1"/>
    <col min="9742" max="9742" width="7.5546875" style="10" customWidth="1"/>
    <col min="9743" max="9743" width="11.5546875" style="10" customWidth="1"/>
    <col min="9744" max="9744" width="7.5546875" style="10" customWidth="1"/>
    <col min="9745" max="9745" width="11.6640625" style="10" customWidth="1"/>
    <col min="9746" max="9746" width="9.109375" style="10"/>
    <col min="9747" max="9747" width="13.33203125" style="10" customWidth="1"/>
    <col min="9748" max="9748" width="6.88671875" style="10" customWidth="1"/>
    <col min="9749" max="9749" width="10.6640625" style="10" customWidth="1"/>
    <col min="9750" max="9750" width="6.88671875" style="10" customWidth="1"/>
    <col min="9751" max="9751" width="10.6640625" style="10" customWidth="1"/>
    <col min="9752" max="9752" width="9.109375" style="10"/>
    <col min="9753" max="9753" width="11.44140625" style="10" customWidth="1"/>
    <col min="9754" max="9754" width="9.109375" style="10"/>
    <col min="9755" max="9755" width="13.109375" style="10" customWidth="1"/>
    <col min="9756" max="9756" width="11.33203125" style="10" bestFit="1" customWidth="1"/>
    <col min="9757" max="9757" width="13.33203125" style="10" customWidth="1"/>
    <col min="9758" max="9758" width="12.88671875" style="10" customWidth="1"/>
    <col min="9759" max="9981" width="9.109375" style="10"/>
    <col min="9982" max="9982" width="6" style="10" customWidth="1"/>
    <col min="9983" max="9983" width="6.6640625" style="10" customWidth="1"/>
    <col min="9984" max="9984" width="24.5546875" style="10" customWidth="1"/>
    <col min="9985" max="9985" width="5.44140625" style="10" customWidth="1"/>
    <col min="9986" max="9989" width="0" style="10" hidden="1" customWidth="1"/>
    <col min="9990" max="9991" width="4.5546875" style="10" customWidth="1"/>
    <col min="9992" max="9992" width="7.5546875" style="10" customWidth="1"/>
    <col min="9993" max="9993" width="7.6640625" style="10" customWidth="1"/>
    <col min="9994" max="9994" width="6.5546875" style="10" customWidth="1"/>
    <col min="9995" max="9995" width="10.109375" style="10" customWidth="1"/>
    <col min="9996" max="9996" width="7.5546875" style="10" customWidth="1"/>
    <col min="9997" max="9997" width="11.5546875" style="10" customWidth="1"/>
    <col min="9998" max="9998" width="7.5546875" style="10" customWidth="1"/>
    <col min="9999" max="9999" width="11.5546875" style="10" customWidth="1"/>
    <col min="10000" max="10000" width="7.5546875" style="10" customWidth="1"/>
    <col min="10001" max="10001" width="11.6640625" style="10" customWidth="1"/>
    <col min="10002" max="10002" width="9.109375" style="10"/>
    <col min="10003" max="10003" width="13.33203125" style="10" customWidth="1"/>
    <col min="10004" max="10004" width="6.88671875" style="10" customWidth="1"/>
    <col min="10005" max="10005" width="10.6640625" style="10" customWidth="1"/>
    <col min="10006" max="10006" width="6.88671875" style="10" customWidth="1"/>
    <col min="10007" max="10007" width="10.6640625" style="10" customWidth="1"/>
    <col min="10008" max="10008" width="9.109375" style="10"/>
    <col min="10009" max="10009" width="11.44140625" style="10" customWidth="1"/>
    <col min="10010" max="10010" width="9.109375" style="10"/>
    <col min="10011" max="10011" width="13.109375" style="10" customWidth="1"/>
    <col min="10012" max="10012" width="11.33203125" style="10" bestFit="1" customWidth="1"/>
    <col min="10013" max="10013" width="13.33203125" style="10" customWidth="1"/>
    <col min="10014" max="10014" width="12.88671875" style="10" customWidth="1"/>
    <col min="10015" max="10237" width="9.109375" style="10"/>
    <col min="10238" max="10238" width="6" style="10" customWidth="1"/>
    <col min="10239" max="10239" width="6.6640625" style="10" customWidth="1"/>
    <col min="10240" max="10240" width="24.5546875" style="10" customWidth="1"/>
    <col min="10241" max="10241" width="5.44140625" style="10" customWidth="1"/>
    <col min="10242" max="10245" width="0" style="10" hidden="1" customWidth="1"/>
    <col min="10246" max="10247" width="4.5546875" style="10" customWidth="1"/>
    <col min="10248" max="10248" width="7.5546875" style="10" customWidth="1"/>
    <col min="10249" max="10249" width="7.6640625" style="10" customWidth="1"/>
    <col min="10250" max="10250" width="6.5546875" style="10" customWidth="1"/>
    <col min="10251" max="10251" width="10.109375" style="10" customWidth="1"/>
    <col min="10252" max="10252" width="7.5546875" style="10" customWidth="1"/>
    <col min="10253" max="10253" width="11.5546875" style="10" customWidth="1"/>
    <col min="10254" max="10254" width="7.5546875" style="10" customWidth="1"/>
    <col min="10255" max="10255" width="11.5546875" style="10" customWidth="1"/>
    <col min="10256" max="10256" width="7.5546875" style="10" customWidth="1"/>
    <col min="10257" max="10257" width="11.6640625" style="10" customWidth="1"/>
    <col min="10258" max="10258" width="9.109375" style="10"/>
    <col min="10259" max="10259" width="13.33203125" style="10" customWidth="1"/>
    <col min="10260" max="10260" width="6.88671875" style="10" customWidth="1"/>
    <col min="10261" max="10261" width="10.6640625" style="10" customWidth="1"/>
    <col min="10262" max="10262" width="6.88671875" style="10" customWidth="1"/>
    <col min="10263" max="10263" width="10.6640625" style="10" customWidth="1"/>
    <col min="10264" max="10264" width="9.109375" style="10"/>
    <col min="10265" max="10265" width="11.44140625" style="10" customWidth="1"/>
    <col min="10266" max="10266" width="9.109375" style="10"/>
    <col min="10267" max="10267" width="13.109375" style="10" customWidth="1"/>
    <col min="10268" max="10268" width="11.33203125" style="10" bestFit="1" customWidth="1"/>
    <col min="10269" max="10269" width="13.33203125" style="10" customWidth="1"/>
    <col min="10270" max="10270" width="12.88671875" style="10" customWidth="1"/>
    <col min="10271" max="10493" width="9.109375" style="10"/>
    <col min="10494" max="10494" width="6" style="10" customWidth="1"/>
    <col min="10495" max="10495" width="6.6640625" style="10" customWidth="1"/>
    <col min="10496" max="10496" width="24.5546875" style="10" customWidth="1"/>
    <col min="10497" max="10497" width="5.44140625" style="10" customWidth="1"/>
    <col min="10498" max="10501" width="0" style="10" hidden="1" customWidth="1"/>
    <col min="10502" max="10503" width="4.5546875" style="10" customWidth="1"/>
    <col min="10504" max="10504" width="7.5546875" style="10" customWidth="1"/>
    <col min="10505" max="10505" width="7.6640625" style="10" customWidth="1"/>
    <col min="10506" max="10506" width="6.5546875" style="10" customWidth="1"/>
    <col min="10507" max="10507" width="10.109375" style="10" customWidth="1"/>
    <col min="10508" max="10508" width="7.5546875" style="10" customWidth="1"/>
    <col min="10509" max="10509" width="11.5546875" style="10" customWidth="1"/>
    <col min="10510" max="10510" width="7.5546875" style="10" customWidth="1"/>
    <col min="10511" max="10511" width="11.5546875" style="10" customWidth="1"/>
    <col min="10512" max="10512" width="7.5546875" style="10" customWidth="1"/>
    <col min="10513" max="10513" width="11.6640625" style="10" customWidth="1"/>
    <col min="10514" max="10514" width="9.109375" style="10"/>
    <col min="10515" max="10515" width="13.33203125" style="10" customWidth="1"/>
    <col min="10516" max="10516" width="6.88671875" style="10" customWidth="1"/>
    <col min="10517" max="10517" width="10.6640625" style="10" customWidth="1"/>
    <col min="10518" max="10518" width="6.88671875" style="10" customWidth="1"/>
    <col min="10519" max="10519" width="10.6640625" style="10" customWidth="1"/>
    <col min="10520" max="10520" width="9.109375" style="10"/>
    <col min="10521" max="10521" width="11.44140625" style="10" customWidth="1"/>
    <col min="10522" max="10522" width="9.109375" style="10"/>
    <col min="10523" max="10523" width="13.109375" style="10" customWidth="1"/>
    <col min="10524" max="10524" width="11.33203125" style="10" bestFit="1" customWidth="1"/>
    <col min="10525" max="10525" width="13.33203125" style="10" customWidth="1"/>
    <col min="10526" max="10526" width="12.88671875" style="10" customWidth="1"/>
    <col min="10527" max="10749" width="9.109375" style="10"/>
    <col min="10750" max="10750" width="6" style="10" customWidth="1"/>
    <col min="10751" max="10751" width="6.6640625" style="10" customWidth="1"/>
    <col min="10752" max="10752" width="24.5546875" style="10" customWidth="1"/>
    <col min="10753" max="10753" width="5.44140625" style="10" customWidth="1"/>
    <col min="10754" max="10757" width="0" style="10" hidden="1" customWidth="1"/>
    <col min="10758" max="10759" width="4.5546875" style="10" customWidth="1"/>
    <col min="10760" max="10760" width="7.5546875" style="10" customWidth="1"/>
    <col min="10761" max="10761" width="7.6640625" style="10" customWidth="1"/>
    <col min="10762" max="10762" width="6.5546875" style="10" customWidth="1"/>
    <col min="10763" max="10763" width="10.109375" style="10" customWidth="1"/>
    <col min="10764" max="10764" width="7.5546875" style="10" customWidth="1"/>
    <col min="10765" max="10765" width="11.5546875" style="10" customWidth="1"/>
    <col min="10766" max="10766" width="7.5546875" style="10" customWidth="1"/>
    <col min="10767" max="10767" width="11.5546875" style="10" customWidth="1"/>
    <col min="10768" max="10768" width="7.5546875" style="10" customWidth="1"/>
    <col min="10769" max="10769" width="11.6640625" style="10" customWidth="1"/>
    <col min="10770" max="10770" width="9.109375" style="10"/>
    <col min="10771" max="10771" width="13.33203125" style="10" customWidth="1"/>
    <col min="10772" max="10772" width="6.88671875" style="10" customWidth="1"/>
    <col min="10773" max="10773" width="10.6640625" style="10" customWidth="1"/>
    <col min="10774" max="10774" width="6.88671875" style="10" customWidth="1"/>
    <col min="10775" max="10775" width="10.6640625" style="10" customWidth="1"/>
    <col min="10776" max="10776" width="9.109375" style="10"/>
    <col min="10777" max="10777" width="11.44140625" style="10" customWidth="1"/>
    <col min="10778" max="10778" width="9.109375" style="10"/>
    <col min="10779" max="10779" width="13.109375" style="10" customWidth="1"/>
    <col min="10780" max="10780" width="11.33203125" style="10" bestFit="1" customWidth="1"/>
    <col min="10781" max="10781" width="13.33203125" style="10" customWidth="1"/>
    <col min="10782" max="10782" width="12.88671875" style="10" customWidth="1"/>
    <col min="10783" max="11005" width="9.109375" style="10"/>
    <col min="11006" max="11006" width="6" style="10" customWidth="1"/>
    <col min="11007" max="11007" width="6.6640625" style="10" customWidth="1"/>
    <col min="11008" max="11008" width="24.5546875" style="10" customWidth="1"/>
    <col min="11009" max="11009" width="5.44140625" style="10" customWidth="1"/>
    <col min="11010" max="11013" width="0" style="10" hidden="1" customWidth="1"/>
    <col min="11014" max="11015" width="4.5546875" style="10" customWidth="1"/>
    <col min="11016" max="11016" width="7.5546875" style="10" customWidth="1"/>
    <col min="11017" max="11017" width="7.6640625" style="10" customWidth="1"/>
    <col min="11018" max="11018" width="6.5546875" style="10" customWidth="1"/>
    <col min="11019" max="11019" width="10.109375" style="10" customWidth="1"/>
    <col min="11020" max="11020" width="7.5546875" style="10" customWidth="1"/>
    <col min="11021" max="11021" width="11.5546875" style="10" customWidth="1"/>
    <col min="11022" max="11022" width="7.5546875" style="10" customWidth="1"/>
    <col min="11023" max="11023" width="11.5546875" style="10" customWidth="1"/>
    <col min="11024" max="11024" width="7.5546875" style="10" customWidth="1"/>
    <col min="11025" max="11025" width="11.6640625" style="10" customWidth="1"/>
    <col min="11026" max="11026" width="9.109375" style="10"/>
    <col min="11027" max="11027" width="13.33203125" style="10" customWidth="1"/>
    <col min="11028" max="11028" width="6.88671875" style="10" customWidth="1"/>
    <col min="11029" max="11029" width="10.6640625" style="10" customWidth="1"/>
    <col min="11030" max="11030" width="6.88671875" style="10" customWidth="1"/>
    <col min="11031" max="11031" width="10.6640625" style="10" customWidth="1"/>
    <col min="11032" max="11032" width="9.109375" style="10"/>
    <col min="11033" max="11033" width="11.44140625" style="10" customWidth="1"/>
    <col min="11034" max="11034" width="9.109375" style="10"/>
    <col min="11035" max="11035" width="13.109375" style="10" customWidth="1"/>
    <col min="11036" max="11036" width="11.33203125" style="10" bestFit="1" customWidth="1"/>
    <col min="11037" max="11037" width="13.33203125" style="10" customWidth="1"/>
    <col min="11038" max="11038" width="12.88671875" style="10" customWidth="1"/>
    <col min="11039" max="11261" width="9.109375" style="10"/>
    <col min="11262" max="11262" width="6" style="10" customWidth="1"/>
    <col min="11263" max="11263" width="6.6640625" style="10" customWidth="1"/>
    <col min="11264" max="11264" width="24.5546875" style="10" customWidth="1"/>
    <col min="11265" max="11265" width="5.44140625" style="10" customWidth="1"/>
    <col min="11266" max="11269" width="0" style="10" hidden="1" customWidth="1"/>
    <col min="11270" max="11271" width="4.5546875" style="10" customWidth="1"/>
    <col min="11272" max="11272" width="7.5546875" style="10" customWidth="1"/>
    <col min="11273" max="11273" width="7.6640625" style="10" customWidth="1"/>
    <col min="11274" max="11274" width="6.5546875" style="10" customWidth="1"/>
    <col min="11275" max="11275" width="10.109375" style="10" customWidth="1"/>
    <col min="11276" max="11276" width="7.5546875" style="10" customWidth="1"/>
    <col min="11277" max="11277" width="11.5546875" style="10" customWidth="1"/>
    <col min="11278" max="11278" width="7.5546875" style="10" customWidth="1"/>
    <col min="11279" max="11279" width="11.5546875" style="10" customWidth="1"/>
    <col min="11280" max="11280" width="7.5546875" style="10" customWidth="1"/>
    <col min="11281" max="11281" width="11.6640625" style="10" customWidth="1"/>
    <col min="11282" max="11282" width="9.109375" style="10"/>
    <col min="11283" max="11283" width="13.33203125" style="10" customWidth="1"/>
    <col min="11284" max="11284" width="6.88671875" style="10" customWidth="1"/>
    <col min="11285" max="11285" width="10.6640625" style="10" customWidth="1"/>
    <col min="11286" max="11286" width="6.88671875" style="10" customWidth="1"/>
    <col min="11287" max="11287" width="10.6640625" style="10" customWidth="1"/>
    <col min="11288" max="11288" width="9.109375" style="10"/>
    <col min="11289" max="11289" width="11.44140625" style="10" customWidth="1"/>
    <col min="11290" max="11290" width="9.109375" style="10"/>
    <col min="11291" max="11291" width="13.109375" style="10" customWidth="1"/>
    <col min="11292" max="11292" width="11.33203125" style="10" bestFit="1" customWidth="1"/>
    <col min="11293" max="11293" width="13.33203125" style="10" customWidth="1"/>
    <col min="11294" max="11294" width="12.88671875" style="10" customWidth="1"/>
    <col min="11295" max="11517" width="9.109375" style="10"/>
    <col min="11518" max="11518" width="6" style="10" customWidth="1"/>
    <col min="11519" max="11519" width="6.6640625" style="10" customWidth="1"/>
    <col min="11520" max="11520" width="24.5546875" style="10" customWidth="1"/>
    <col min="11521" max="11521" width="5.44140625" style="10" customWidth="1"/>
    <col min="11522" max="11525" width="0" style="10" hidden="1" customWidth="1"/>
    <col min="11526" max="11527" width="4.5546875" style="10" customWidth="1"/>
    <col min="11528" max="11528" width="7.5546875" style="10" customWidth="1"/>
    <col min="11529" max="11529" width="7.6640625" style="10" customWidth="1"/>
    <col min="11530" max="11530" width="6.5546875" style="10" customWidth="1"/>
    <col min="11531" max="11531" width="10.109375" style="10" customWidth="1"/>
    <col min="11532" max="11532" width="7.5546875" style="10" customWidth="1"/>
    <col min="11533" max="11533" width="11.5546875" style="10" customWidth="1"/>
    <col min="11534" max="11534" width="7.5546875" style="10" customWidth="1"/>
    <col min="11535" max="11535" width="11.5546875" style="10" customWidth="1"/>
    <col min="11536" max="11536" width="7.5546875" style="10" customWidth="1"/>
    <col min="11537" max="11537" width="11.6640625" style="10" customWidth="1"/>
    <col min="11538" max="11538" width="9.109375" style="10"/>
    <col min="11539" max="11539" width="13.33203125" style="10" customWidth="1"/>
    <col min="11540" max="11540" width="6.88671875" style="10" customWidth="1"/>
    <col min="11541" max="11541" width="10.6640625" style="10" customWidth="1"/>
    <col min="11542" max="11542" width="6.88671875" style="10" customWidth="1"/>
    <col min="11543" max="11543" width="10.6640625" style="10" customWidth="1"/>
    <col min="11544" max="11544" width="9.109375" style="10"/>
    <col min="11545" max="11545" width="11.44140625" style="10" customWidth="1"/>
    <col min="11546" max="11546" width="9.109375" style="10"/>
    <col min="11547" max="11547" width="13.109375" style="10" customWidth="1"/>
    <col min="11548" max="11548" width="11.33203125" style="10" bestFit="1" customWidth="1"/>
    <col min="11549" max="11549" width="13.33203125" style="10" customWidth="1"/>
    <col min="11550" max="11550" width="12.88671875" style="10" customWidth="1"/>
    <col min="11551" max="11773" width="9.109375" style="10"/>
    <col min="11774" max="11774" width="6" style="10" customWidth="1"/>
    <col min="11775" max="11775" width="6.6640625" style="10" customWidth="1"/>
    <col min="11776" max="11776" width="24.5546875" style="10" customWidth="1"/>
    <col min="11777" max="11777" width="5.44140625" style="10" customWidth="1"/>
    <col min="11778" max="11781" width="0" style="10" hidden="1" customWidth="1"/>
    <col min="11782" max="11783" width="4.5546875" style="10" customWidth="1"/>
    <col min="11784" max="11784" width="7.5546875" style="10" customWidth="1"/>
    <col min="11785" max="11785" width="7.6640625" style="10" customWidth="1"/>
    <col min="11786" max="11786" width="6.5546875" style="10" customWidth="1"/>
    <col min="11787" max="11787" width="10.109375" style="10" customWidth="1"/>
    <col min="11788" max="11788" width="7.5546875" style="10" customWidth="1"/>
    <col min="11789" max="11789" width="11.5546875" style="10" customWidth="1"/>
    <col min="11790" max="11790" width="7.5546875" style="10" customWidth="1"/>
    <col min="11791" max="11791" width="11.5546875" style="10" customWidth="1"/>
    <col min="11792" max="11792" width="7.5546875" style="10" customWidth="1"/>
    <col min="11793" max="11793" width="11.6640625" style="10" customWidth="1"/>
    <col min="11794" max="11794" width="9.109375" style="10"/>
    <col min="11795" max="11795" width="13.33203125" style="10" customWidth="1"/>
    <col min="11796" max="11796" width="6.88671875" style="10" customWidth="1"/>
    <col min="11797" max="11797" width="10.6640625" style="10" customWidth="1"/>
    <col min="11798" max="11798" width="6.88671875" style="10" customWidth="1"/>
    <col min="11799" max="11799" width="10.6640625" style="10" customWidth="1"/>
    <col min="11800" max="11800" width="9.109375" style="10"/>
    <col min="11801" max="11801" width="11.44140625" style="10" customWidth="1"/>
    <col min="11802" max="11802" width="9.109375" style="10"/>
    <col min="11803" max="11803" width="13.109375" style="10" customWidth="1"/>
    <col min="11804" max="11804" width="11.33203125" style="10" bestFit="1" customWidth="1"/>
    <col min="11805" max="11805" width="13.33203125" style="10" customWidth="1"/>
    <col min="11806" max="11806" width="12.88671875" style="10" customWidth="1"/>
    <col min="11807" max="12029" width="9.109375" style="10"/>
    <col min="12030" max="12030" width="6" style="10" customWidth="1"/>
    <col min="12031" max="12031" width="6.6640625" style="10" customWidth="1"/>
    <col min="12032" max="12032" width="24.5546875" style="10" customWidth="1"/>
    <col min="12033" max="12033" width="5.44140625" style="10" customWidth="1"/>
    <col min="12034" max="12037" width="0" style="10" hidden="1" customWidth="1"/>
    <col min="12038" max="12039" width="4.5546875" style="10" customWidth="1"/>
    <col min="12040" max="12040" width="7.5546875" style="10" customWidth="1"/>
    <col min="12041" max="12041" width="7.6640625" style="10" customWidth="1"/>
    <col min="12042" max="12042" width="6.5546875" style="10" customWidth="1"/>
    <col min="12043" max="12043" width="10.109375" style="10" customWidth="1"/>
    <col min="12044" max="12044" width="7.5546875" style="10" customWidth="1"/>
    <col min="12045" max="12045" width="11.5546875" style="10" customWidth="1"/>
    <col min="12046" max="12046" width="7.5546875" style="10" customWidth="1"/>
    <col min="12047" max="12047" width="11.5546875" style="10" customWidth="1"/>
    <col min="12048" max="12048" width="7.5546875" style="10" customWidth="1"/>
    <col min="12049" max="12049" width="11.6640625" style="10" customWidth="1"/>
    <col min="12050" max="12050" width="9.109375" style="10"/>
    <col min="12051" max="12051" width="13.33203125" style="10" customWidth="1"/>
    <col min="12052" max="12052" width="6.88671875" style="10" customWidth="1"/>
    <col min="12053" max="12053" width="10.6640625" style="10" customWidth="1"/>
    <col min="12054" max="12054" width="6.88671875" style="10" customWidth="1"/>
    <col min="12055" max="12055" width="10.6640625" style="10" customWidth="1"/>
    <col min="12056" max="12056" width="9.109375" style="10"/>
    <col min="12057" max="12057" width="11.44140625" style="10" customWidth="1"/>
    <col min="12058" max="12058" width="9.109375" style="10"/>
    <col min="12059" max="12059" width="13.109375" style="10" customWidth="1"/>
    <col min="12060" max="12060" width="11.33203125" style="10" bestFit="1" customWidth="1"/>
    <col min="12061" max="12061" width="13.33203125" style="10" customWidth="1"/>
    <col min="12062" max="12062" width="12.88671875" style="10" customWidth="1"/>
    <col min="12063" max="12285" width="9.109375" style="10"/>
    <col min="12286" max="12286" width="6" style="10" customWidth="1"/>
    <col min="12287" max="12287" width="6.6640625" style="10" customWidth="1"/>
    <col min="12288" max="12288" width="24.5546875" style="10" customWidth="1"/>
    <col min="12289" max="12289" width="5.44140625" style="10" customWidth="1"/>
    <col min="12290" max="12293" width="0" style="10" hidden="1" customWidth="1"/>
    <col min="12294" max="12295" width="4.5546875" style="10" customWidth="1"/>
    <col min="12296" max="12296" width="7.5546875" style="10" customWidth="1"/>
    <col min="12297" max="12297" width="7.6640625" style="10" customWidth="1"/>
    <col min="12298" max="12298" width="6.5546875" style="10" customWidth="1"/>
    <col min="12299" max="12299" width="10.109375" style="10" customWidth="1"/>
    <col min="12300" max="12300" width="7.5546875" style="10" customWidth="1"/>
    <col min="12301" max="12301" width="11.5546875" style="10" customWidth="1"/>
    <col min="12302" max="12302" width="7.5546875" style="10" customWidth="1"/>
    <col min="12303" max="12303" width="11.5546875" style="10" customWidth="1"/>
    <col min="12304" max="12304" width="7.5546875" style="10" customWidth="1"/>
    <col min="12305" max="12305" width="11.6640625" style="10" customWidth="1"/>
    <col min="12306" max="12306" width="9.109375" style="10"/>
    <col min="12307" max="12307" width="13.33203125" style="10" customWidth="1"/>
    <col min="12308" max="12308" width="6.88671875" style="10" customWidth="1"/>
    <col min="12309" max="12309" width="10.6640625" style="10" customWidth="1"/>
    <col min="12310" max="12310" width="6.88671875" style="10" customWidth="1"/>
    <col min="12311" max="12311" width="10.6640625" style="10" customWidth="1"/>
    <col min="12312" max="12312" width="9.109375" style="10"/>
    <col min="12313" max="12313" width="11.44140625" style="10" customWidth="1"/>
    <col min="12314" max="12314" width="9.109375" style="10"/>
    <col min="12315" max="12315" width="13.109375" style="10" customWidth="1"/>
    <col min="12316" max="12316" width="11.33203125" style="10" bestFit="1" customWidth="1"/>
    <col min="12317" max="12317" width="13.33203125" style="10" customWidth="1"/>
    <col min="12318" max="12318" width="12.88671875" style="10" customWidth="1"/>
    <col min="12319" max="12541" width="9.109375" style="10"/>
    <col min="12542" max="12542" width="6" style="10" customWidth="1"/>
    <col min="12543" max="12543" width="6.6640625" style="10" customWidth="1"/>
    <col min="12544" max="12544" width="24.5546875" style="10" customWidth="1"/>
    <col min="12545" max="12545" width="5.44140625" style="10" customWidth="1"/>
    <col min="12546" max="12549" width="0" style="10" hidden="1" customWidth="1"/>
    <col min="12550" max="12551" width="4.5546875" style="10" customWidth="1"/>
    <col min="12552" max="12552" width="7.5546875" style="10" customWidth="1"/>
    <col min="12553" max="12553" width="7.6640625" style="10" customWidth="1"/>
    <col min="12554" max="12554" width="6.5546875" style="10" customWidth="1"/>
    <col min="12555" max="12555" width="10.109375" style="10" customWidth="1"/>
    <col min="12556" max="12556" width="7.5546875" style="10" customWidth="1"/>
    <col min="12557" max="12557" width="11.5546875" style="10" customWidth="1"/>
    <col min="12558" max="12558" width="7.5546875" style="10" customWidth="1"/>
    <col min="12559" max="12559" width="11.5546875" style="10" customWidth="1"/>
    <col min="12560" max="12560" width="7.5546875" style="10" customWidth="1"/>
    <col min="12561" max="12561" width="11.6640625" style="10" customWidth="1"/>
    <col min="12562" max="12562" width="9.109375" style="10"/>
    <col min="12563" max="12563" width="13.33203125" style="10" customWidth="1"/>
    <col min="12564" max="12564" width="6.88671875" style="10" customWidth="1"/>
    <col min="12565" max="12565" width="10.6640625" style="10" customWidth="1"/>
    <col min="12566" max="12566" width="6.88671875" style="10" customWidth="1"/>
    <col min="12567" max="12567" width="10.6640625" style="10" customWidth="1"/>
    <col min="12568" max="12568" width="9.109375" style="10"/>
    <col min="12569" max="12569" width="11.44140625" style="10" customWidth="1"/>
    <col min="12570" max="12570" width="9.109375" style="10"/>
    <col min="12571" max="12571" width="13.109375" style="10" customWidth="1"/>
    <col min="12572" max="12572" width="11.33203125" style="10" bestFit="1" customWidth="1"/>
    <col min="12573" max="12573" width="13.33203125" style="10" customWidth="1"/>
    <col min="12574" max="12574" width="12.88671875" style="10" customWidth="1"/>
    <col min="12575" max="12797" width="9.109375" style="10"/>
    <col min="12798" max="12798" width="6" style="10" customWidth="1"/>
    <col min="12799" max="12799" width="6.6640625" style="10" customWidth="1"/>
    <col min="12800" max="12800" width="24.5546875" style="10" customWidth="1"/>
    <col min="12801" max="12801" width="5.44140625" style="10" customWidth="1"/>
    <col min="12802" max="12805" width="0" style="10" hidden="1" customWidth="1"/>
    <col min="12806" max="12807" width="4.5546875" style="10" customWidth="1"/>
    <col min="12808" max="12808" width="7.5546875" style="10" customWidth="1"/>
    <col min="12809" max="12809" width="7.6640625" style="10" customWidth="1"/>
    <col min="12810" max="12810" width="6.5546875" style="10" customWidth="1"/>
    <col min="12811" max="12811" width="10.109375" style="10" customWidth="1"/>
    <col min="12812" max="12812" width="7.5546875" style="10" customWidth="1"/>
    <col min="12813" max="12813" width="11.5546875" style="10" customWidth="1"/>
    <col min="12814" max="12814" width="7.5546875" style="10" customWidth="1"/>
    <col min="12815" max="12815" width="11.5546875" style="10" customWidth="1"/>
    <col min="12816" max="12816" width="7.5546875" style="10" customWidth="1"/>
    <col min="12817" max="12817" width="11.6640625" style="10" customWidth="1"/>
    <col min="12818" max="12818" width="9.109375" style="10"/>
    <col min="12819" max="12819" width="13.33203125" style="10" customWidth="1"/>
    <col min="12820" max="12820" width="6.88671875" style="10" customWidth="1"/>
    <col min="12821" max="12821" width="10.6640625" style="10" customWidth="1"/>
    <col min="12822" max="12822" width="6.88671875" style="10" customWidth="1"/>
    <col min="12823" max="12823" width="10.6640625" style="10" customWidth="1"/>
    <col min="12824" max="12824" width="9.109375" style="10"/>
    <col min="12825" max="12825" width="11.44140625" style="10" customWidth="1"/>
    <col min="12826" max="12826" width="9.109375" style="10"/>
    <col min="12827" max="12827" width="13.109375" style="10" customWidth="1"/>
    <col min="12828" max="12828" width="11.33203125" style="10" bestFit="1" customWidth="1"/>
    <col min="12829" max="12829" width="13.33203125" style="10" customWidth="1"/>
    <col min="12830" max="12830" width="12.88671875" style="10" customWidth="1"/>
    <col min="12831" max="13053" width="9.109375" style="10"/>
    <col min="13054" max="13054" width="6" style="10" customWidth="1"/>
    <col min="13055" max="13055" width="6.6640625" style="10" customWidth="1"/>
    <col min="13056" max="13056" width="24.5546875" style="10" customWidth="1"/>
    <col min="13057" max="13057" width="5.44140625" style="10" customWidth="1"/>
    <col min="13058" max="13061" width="0" style="10" hidden="1" customWidth="1"/>
    <col min="13062" max="13063" width="4.5546875" style="10" customWidth="1"/>
    <col min="13064" max="13064" width="7.5546875" style="10" customWidth="1"/>
    <col min="13065" max="13065" width="7.6640625" style="10" customWidth="1"/>
    <col min="13066" max="13066" width="6.5546875" style="10" customWidth="1"/>
    <col min="13067" max="13067" width="10.109375" style="10" customWidth="1"/>
    <col min="13068" max="13068" width="7.5546875" style="10" customWidth="1"/>
    <col min="13069" max="13069" width="11.5546875" style="10" customWidth="1"/>
    <col min="13070" max="13070" width="7.5546875" style="10" customWidth="1"/>
    <col min="13071" max="13071" width="11.5546875" style="10" customWidth="1"/>
    <col min="13072" max="13072" width="7.5546875" style="10" customWidth="1"/>
    <col min="13073" max="13073" width="11.6640625" style="10" customWidth="1"/>
    <col min="13074" max="13074" width="9.109375" style="10"/>
    <col min="13075" max="13075" width="13.33203125" style="10" customWidth="1"/>
    <col min="13076" max="13076" width="6.88671875" style="10" customWidth="1"/>
    <col min="13077" max="13077" width="10.6640625" style="10" customWidth="1"/>
    <col min="13078" max="13078" width="6.88671875" style="10" customWidth="1"/>
    <col min="13079" max="13079" width="10.6640625" style="10" customWidth="1"/>
    <col min="13080" max="13080" width="9.109375" style="10"/>
    <col min="13081" max="13081" width="11.44140625" style="10" customWidth="1"/>
    <col min="13082" max="13082" width="9.109375" style="10"/>
    <col min="13083" max="13083" width="13.109375" style="10" customWidth="1"/>
    <col min="13084" max="13084" width="11.33203125" style="10" bestFit="1" customWidth="1"/>
    <col min="13085" max="13085" width="13.33203125" style="10" customWidth="1"/>
    <col min="13086" max="13086" width="12.88671875" style="10" customWidth="1"/>
    <col min="13087" max="13309" width="9.109375" style="10"/>
    <col min="13310" max="13310" width="6" style="10" customWidth="1"/>
    <col min="13311" max="13311" width="6.6640625" style="10" customWidth="1"/>
    <col min="13312" max="13312" width="24.5546875" style="10" customWidth="1"/>
    <col min="13313" max="13313" width="5.44140625" style="10" customWidth="1"/>
    <col min="13314" max="13317" width="0" style="10" hidden="1" customWidth="1"/>
    <col min="13318" max="13319" width="4.5546875" style="10" customWidth="1"/>
    <col min="13320" max="13320" width="7.5546875" style="10" customWidth="1"/>
    <col min="13321" max="13321" width="7.6640625" style="10" customWidth="1"/>
    <col min="13322" max="13322" width="6.5546875" style="10" customWidth="1"/>
    <col min="13323" max="13323" width="10.109375" style="10" customWidth="1"/>
    <col min="13324" max="13324" width="7.5546875" style="10" customWidth="1"/>
    <col min="13325" max="13325" width="11.5546875" style="10" customWidth="1"/>
    <col min="13326" max="13326" width="7.5546875" style="10" customWidth="1"/>
    <col min="13327" max="13327" width="11.5546875" style="10" customWidth="1"/>
    <col min="13328" max="13328" width="7.5546875" style="10" customWidth="1"/>
    <col min="13329" max="13329" width="11.6640625" style="10" customWidth="1"/>
    <col min="13330" max="13330" width="9.109375" style="10"/>
    <col min="13331" max="13331" width="13.33203125" style="10" customWidth="1"/>
    <col min="13332" max="13332" width="6.88671875" style="10" customWidth="1"/>
    <col min="13333" max="13333" width="10.6640625" style="10" customWidth="1"/>
    <col min="13334" max="13334" width="6.88671875" style="10" customWidth="1"/>
    <col min="13335" max="13335" width="10.6640625" style="10" customWidth="1"/>
    <col min="13336" max="13336" width="9.109375" style="10"/>
    <col min="13337" max="13337" width="11.44140625" style="10" customWidth="1"/>
    <col min="13338" max="13338" width="9.109375" style="10"/>
    <col min="13339" max="13339" width="13.109375" style="10" customWidth="1"/>
    <col min="13340" max="13340" width="11.33203125" style="10" bestFit="1" customWidth="1"/>
    <col min="13341" max="13341" width="13.33203125" style="10" customWidth="1"/>
    <col min="13342" max="13342" width="12.88671875" style="10" customWidth="1"/>
    <col min="13343" max="13565" width="9.109375" style="10"/>
    <col min="13566" max="13566" width="6" style="10" customWidth="1"/>
    <col min="13567" max="13567" width="6.6640625" style="10" customWidth="1"/>
    <col min="13568" max="13568" width="24.5546875" style="10" customWidth="1"/>
    <col min="13569" max="13569" width="5.44140625" style="10" customWidth="1"/>
    <col min="13570" max="13573" width="0" style="10" hidden="1" customWidth="1"/>
    <col min="13574" max="13575" width="4.5546875" style="10" customWidth="1"/>
    <col min="13576" max="13576" width="7.5546875" style="10" customWidth="1"/>
    <col min="13577" max="13577" width="7.6640625" style="10" customWidth="1"/>
    <col min="13578" max="13578" width="6.5546875" style="10" customWidth="1"/>
    <col min="13579" max="13579" width="10.109375" style="10" customWidth="1"/>
    <col min="13580" max="13580" width="7.5546875" style="10" customWidth="1"/>
    <col min="13581" max="13581" width="11.5546875" style="10" customWidth="1"/>
    <col min="13582" max="13582" width="7.5546875" style="10" customWidth="1"/>
    <col min="13583" max="13583" width="11.5546875" style="10" customWidth="1"/>
    <col min="13584" max="13584" width="7.5546875" style="10" customWidth="1"/>
    <col min="13585" max="13585" width="11.6640625" style="10" customWidth="1"/>
    <col min="13586" max="13586" width="9.109375" style="10"/>
    <col min="13587" max="13587" width="13.33203125" style="10" customWidth="1"/>
    <col min="13588" max="13588" width="6.88671875" style="10" customWidth="1"/>
    <col min="13589" max="13589" width="10.6640625" style="10" customWidth="1"/>
    <col min="13590" max="13590" width="6.88671875" style="10" customWidth="1"/>
    <col min="13591" max="13591" width="10.6640625" style="10" customWidth="1"/>
    <col min="13592" max="13592" width="9.109375" style="10"/>
    <col min="13593" max="13593" width="11.44140625" style="10" customWidth="1"/>
    <col min="13594" max="13594" width="9.109375" style="10"/>
    <col min="13595" max="13595" width="13.109375" style="10" customWidth="1"/>
    <col min="13596" max="13596" width="11.33203125" style="10" bestFit="1" customWidth="1"/>
    <col min="13597" max="13597" width="13.33203125" style="10" customWidth="1"/>
    <col min="13598" max="13598" width="12.88671875" style="10" customWidth="1"/>
    <col min="13599" max="13821" width="9.109375" style="10"/>
    <col min="13822" max="13822" width="6" style="10" customWidth="1"/>
    <col min="13823" max="13823" width="6.6640625" style="10" customWidth="1"/>
    <col min="13824" max="13824" width="24.5546875" style="10" customWidth="1"/>
    <col min="13825" max="13825" width="5.44140625" style="10" customWidth="1"/>
    <col min="13826" max="13829" width="0" style="10" hidden="1" customWidth="1"/>
    <col min="13830" max="13831" width="4.5546875" style="10" customWidth="1"/>
    <col min="13832" max="13832" width="7.5546875" style="10" customWidth="1"/>
    <col min="13833" max="13833" width="7.6640625" style="10" customWidth="1"/>
    <col min="13834" max="13834" width="6.5546875" style="10" customWidth="1"/>
    <col min="13835" max="13835" width="10.109375" style="10" customWidth="1"/>
    <col min="13836" max="13836" width="7.5546875" style="10" customWidth="1"/>
    <col min="13837" max="13837" width="11.5546875" style="10" customWidth="1"/>
    <col min="13838" max="13838" width="7.5546875" style="10" customWidth="1"/>
    <col min="13839" max="13839" width="11.5546875" style="10" customWidth="1"/>
    <col min="13840" max="13840" width="7.5546875" style="10" customWidth="1"/>
    <col min="13841" max="13841" width="11.6640625" style="10" customWidth="1"/>
    <col min="13842" max="13842" width="9.109375" style="10"/>
    <col min="13843" max="13843" width="13.33203125" style="10" customWidth="1"/>
    <col min="13844" max="13844" width="6.88671875" style="10" customWidth="1"/>
    <col min="13845" max="13845" width="10.6640625" style="10" customWidth="1"/>
    <col min="13846" max="13846" width="6.88671875" style="10" customWidth="1"/>
    <col min="13847" max="13847" width="10.6640625" style="10" customWidth="1"/>
    <col min="13848" max="13848" width="9.109375" style="10"/>
    <col min="13849" max="13849" width="11.44140625" style="10" customWidth="1"/>
    <col min="13850" max="13850" width="9.109375" style="10"/>
    <col min="13851" max="13851" width="13.109375" style="10" customWidth="1"/>
    <col min="13852" max="13852" width="11.33203125" style="10" bestFit="1" customWidth="1"/>
    <col min="13853" max="13853" width="13.33203125" style="10" customWidth="1"/>
    <col min="13854" max="13854" width="12.88671875" style="10" customWidth="1"/>
    <col min="13855" max="14077" width="9.109375" style="10"/>
    <col min="14078" max="14078" width="6" style="10" customWidth="1"/>
    <col min="14079" max="14079" width="6.6640625" style="10" customWidth="1"/>
    <col min="14080" max="14080" width="24.5546875" style="10" customWidth="1"/>
    <col min="14081" max="14081" width="5.44140625" style="10" customWidth="1"/>
    <col min="14082" max="14085" width="0" style="10" hidden="1" customWidth="1"/>
    <col min="14086" max="14087" width="4.5546875" style="10" customWidth="1"/>
    <col min="14088" max="14088" width="7.5546875" style="10" customWidth="1"/>
    <col min="14089" max="14089" width="7.6640625" style="10" customWidth="1"/>
    <col min="14090" max="14090" width="6.5546875" style="10" customWidth="1"/>
    <col min="14091" max="14091" width="10.109375" style="10" customWidth="1"/>
    <col min="14092" max="14092" width="7.5546875" style="10" customWidth="1"/>
    <col min="14093" max="14093" width="11.5546875" style="10" customWidth="1"/>
    <col min="14094" max="14094" width="7.5546875" style="10" customWidth="1"/>
    <col min="14095" max="14095" width="11.5546875" style="10" customWidth="1"/>
    <col min="14096" max="14096" width="7.5546875" style="10" customWidth="1"/>
    <col min="14097" max="14097" width="11.6640625" style="10" customWidth="1"/>
    <col min="14098" max="14098" width="9.109375" style="10"/>
    <col min="14099" max="14099" width="13.33203125" style="10" customWidth="1"/>
    <col min="14100" max="14100" width="6.88671875" style="10" customWidth="1"/>
    <col min="14101" max="14101" width="10.6640625" style="10" customWidth="1"/>
    <col min="14102" max="14102" width="6.88671875" style="10" customWidth="1"/>
    <col min="14103" max="14103" width="10.6640625" style="10" customWidth="1"/>
    <col min="14104" max="14104" width="9.109375" style="10"/>
    <col min="14105" max="14105" width="11.44140625" style="10" customWidth="1"/>
    <col min="14106" max="14106" width="9.109375" style="10"/>
    <col min="14107" max="14107" width="13.109375" style="10" customWidth="1"/>
    <col min="14108" max="14108" width="11.33203125" style="10" bestFit="1" customWidth="1"/>
    <col min="14109" max="14109" width="13.33203125" style="10" customWidth="1"/>
    <col min="14110" max="14110" width="12.88671875" style="10" customWidth="1"/>
    <col min="14111" max="14333" width="9.109375" style="10"/>
    <col min="14334" max="14334" width="6" style="10" customWidth="1"/>
    <col min="14335" max="14335" width="6.6640625" style="10" customWidth="1"/>
    <col min="14336" max="14336" width="24.5546875" style="10" customWidth="1"/>
    <col min="14337" max="14337" width="5.44140625" style="10" customWidth="1"/>
    <col min="14338" max="14341" width="0" style="10" hidden="1" customWidth="1"/>
    <col min="14342" max="14343" width="4.5546875" style="10" customWidth="1"/>
    <col min="14344" max="14344" width="7.5546875" style="10" customWidth="1"/>
    <col min="14345" max="14345" width="7.6640625" style="10" customWidth="1"/>
    <col min="14346" max="14346" width="6.5546875" style="10" customWidth="1"/>
    <col min="14347" max="14347" width="10.109375" style="10" customWidth="1"/>
    <col min="14348" max="14348" width="7.5546875" style="10" customWidth="1"/>
    <col min="14349" max="14349" width="11.5546875" style="10" customWidth="1"/>
    <col min="14350" max="14350" width="7.5546875" style="10" customWidth="1"/>
    <col min="14351" max="14351" width="11.5546875" style="10" customWidth="1"/>
    <col min="14352" max="14352" width="7.5546875" style="10" customWidth="1"/>
    <col min="14353" max="14353" width="11.6640625" style="10" customWidth="1"/>
    <col min="14354" max="14354" width="9.109375" style="10"/>
    <col min="14355" max="14355" width="13.33203125" style="10" customWidth="1"/>
    <col min="14356" max="14356" width="6.88671875" style="10" customWidth="1"/>
    <col min="14357" max="14357" width="10.6640625" style="10" customWidth="1"/>
    <col min="14358" max="14358" width="6.88671875" style="10" customWidth="1"/>
    <col min="14359" max="14359" width="10.6640625" style="10" customWidth="1"/>
    <col min="14360" max="14360" width="9.109375" style="10"/>
    <col min="14361" max="14361" width="11.44140625" style="10" customWidth="1"/>
    <col min="14362" max="14362" width="9.109375" style="10"/>
    <col min="14363" max="14363" width="13.109375" style="10" customWidth="1"/>
    <col min="14364" max="14364" width="11.33203125" style="10" bestFit="1" customWidth="1"/>
    <col min="14365" max="14365" width="13.33203125" style="10" customWidth="1"/>
    <col min="14366" max="14366" width="12.88671875" style="10" customWidth="1"/>
    <col min="14367" max="14589" width="9.109375" style="10"/>
    <col min="14590" max="14590" width="6" style="10" customWidth="1"/>
    <col min="14591" max="14591" width="6.6640625" style="10" customWidth="1"/>
    <col min="14592" max="14592" width="24.5546875" style="10" customWidth="1"/>
    <col min="14593" max="14593" width="5.44140625" style="10" customWidth="1"/>
    <col min="14594" max="14597" width="0" style="10" hidden="1" customWidth="1"/>
    <col min="14598" max="14599" width="4.5546875" style="10" customWidth="1"/>
    <col min="14600" max="14600" width="7.5546875" style="10" customWidth="1"/>
    <col min="14601" max="14601" width="7.6640625" style="10" customWidth="1"/>
    <col min="14602" max="14602" width="6.5546875" style="10" customWidth="1"/>
    <col min="14603" max="14603" width="10.109375" style="10" customWidth="1"/>
    <col min="14604" max="14604" width="7.5546875" style="10" customWidth="1"/>
    <col min="14605" max="14605" width="11.5546875" style="10" customWidth="1"/>
    <col min="14606" max="14606" width="7.5546875" style="10" customWidth="1"/>
    <col min="14607" max="14607" width="11.5546875" style="10" customWidth="1"/>
    <col min="14608" max="14608" width="7.5546875" style="10" customWidth="1"/>
    <col min="14609" max="14609" width="11.6640625" style="10" customWidth="1"/>
    <col min="14610" max="14610" width="9.109375" style="10"/>
    <col min="14611" max="14611" width="13.33203125" style="10" customWidth="1"/>
    <col min="14612" max="14612" width="6.88671875" style="10" customWidth="1"/>
    <col min="14613" max="14613" width="10.6640625" style="10" customWidth="1"/>
    <col min="14614" max="14614" width="6.88671875" style="10" customWidth="1"/>
    <col min="14615" max="14615" width="10.6640625" style="10" customWidth="1"/>
    <col min="14616" max="14616" width="9.109375" style="10"/>
    <col min="14617" max="14617" width="11.44140625" style="10" customWidth="1"/>
    <col min="14618" max="14618" width="9.109375" style="10"/>
    <col min="14619" max="14619" width="13.109375" style="10" customWidth="1"/>
    <col min="14620" max="14620" width="11.33203125" style="10" bestFit="1" customWidth="1"/>
    <col min="14621" max="14621" width="13.33203125" style="10" customWidth="1"/>
    <col min="14622" max="14622" width="12.88671875" style="10" customWidth="1"/>
    <col min="14623" max="14845" width="9.109375" style="10"/>
    <col min="14846" max="14846" width="6" style="10" customWidth="1"/>
    <col min="14847" max="14847" width="6.6640625" style="10" customWidth="1"/>
    <col min="14848" max="14848" width="24.5546875" style="10" customWidth="1"/>
    <col min="14849" max="14849" width="5.44140625" style="10" customWidth="1"/>
    <col min="14850" max="14853" width="0" style="10" hidden="1" customWidth="1"/>
    <col min="14854" max="14855" width="4.5546875" style="10" customWidth="1"/>
    <col min="14856" max="14856" width="7.5546875" style="10" customWidth="1"/>
    <col min="14857" max="14857" width="7.6640625" style="10" customWidth="1"/>
    <col min="14858" max="14858" width="6.5546875" style="10" customWidth="1"/>
    <col min="14859" max="14859" width="10.109375" style="10" customWidth="1"/>
    <col min="14860" max="14860" width="7.5546875" style="10" customWidth="1"/>
    <col min="14861" max="14861" width="11.5546875" style="10" customWidth="1"/>
    <col min="14862" max="14862" width="7.5546875" style="10" customWidth="1"/>
    <col min="14863" max="14863" width="11.5546875" style="10" customWidth="1"/>
    <col min="14864" max="14864" width="7.5546875" style="10" customWidth="1"/>
    <col min="14865" max="14865" width="11.6640625" style="10" customWidth="1"/>
    <col min="14866" max="14866" width="9.109375" style="10"/>
    <col min="14867" max="14867" width="13.33203125" style="10" customWidth="1"/>
    <col min="14868" max="14868" width="6.88671875" style="10" customWidth="1"/>
    <col min="14869" max="14869" width="10.6640625" style="10" customWidth="1"/>
    <col min="14870" max="14870" width="6.88671875" style="10" customWidth="1"/>
    <col min="14871" max="14871" width="10.6640625" style="10" customWidth="1"/>
    <col min="14872" max="14872" width="9.109375" style="10"/>
    <col min="14873" max="14873" width="11.44140625" style="10" customWidth="1"/>
    <col min="14874" max="14874" width="9.109375" style="10"/>
    <col min="14875" max="14875" width="13.109375" style="10" customWidth="1"/>
    <col min="14876" max="14876" width="11.33203125" style="10" bestFit="1" customWidth="1"/>
    <col min="14877" max="14877" width="13.33203125" style="10" customWidth="1"/>
    <col min="14878" max="14878" width="12.88671875" style="10" customWidth="1"/>
    <col min="14879" max="15101" width="9.109375" style="10"/>
    <col min="15102" max="15102" width="6" style="10" customWidth="1"/>
    <col min="15103" max="15103" width="6.6640625" style="10" customWidth="1"/>
    <col min="15104" max="15104" width="24.5546875" style="10" customWidth="1"/>
    <col min="15105" max="15105" width="5.44140625" style="10" customWidth="1"/>
    <col min="15106" max="15109" width="0" style="10" hidden="1" customWidth="1"/>
    <col min="15110" max="15111" width="4.5546875" style="10" customWidth="1"/>
    <col min="15112" max="15112" width="7.5546875" style="10" customWidth="1"/>
    <col min="15113" max="15113" width="7.6640625" style="10" customWidth="1"/>
    <col min="15114" max="15114" width="6.5546875" style="10" customWidth="1"/>
    <col min="15115" max="15115" width="10.109375" style="10" customWidth="1"/>
    <col min="15116" max="15116" width="7.5546875" style="10" customWidth="1"/>
    <col min="15117" max="15117" width="11.5546875" style="10" customWidth="1"/>
    <col min="15118" max="15118" width="7.5546875" style="10" customWidth="1"/>
    <col min="15119" max="15119" width="11.5546875" style="10" customWidth="1"/>
    <col min="15120" max="15120" width="7.5546875" style="10" customWidth="1"/>
    <col min="15121" max="15121" width="11.6640625" style="10" customWidth="1"/>
    <col min="15122" max="15122" width="9.109375" style="10"/>
    <col min="15123" max="15123" width="13.33203125" style="10" customWidth="1"/>
    <col min="15124" max="15124" width="6.88671875" style="10" customWidth="1"/>
    <col min="15125" max="15125" width="10.6640625" style="10" customWidth="1"/>
    <col min="15126" max="15126" width="6.88671875" style="10" customWidth="1"/>
    <col min="15127" max="15127" width="10.6640625" style="10" customWidth="1"/>
    <col min="15128" max="15128" width="9.109375" style="10"/>
    <col min="15129" max="15129" width="11.44140625" style="10" customWidth="1"/>
    <col min="15130" max="15130" width="9.109375" style="10"/>
    <col min="15131" max="15131" width="13.109375" style="10" customWidth="1"/>
    <col min="15132" max="15132" width="11.33203125" style="10" bestFit="1" customWidth="1"/>
    <col min="15133" max="15133" width="13.33203125" style="10" customWidth="1"/>
    <col min="15134" max="15134" width="12.88671875" style="10" customWidth="1"/>
    <col min="15135" max="15357" width="9.109375" style="10"/>
    <col min="15358" max="15358" width="6" style="10" customWidth="1"/>
    <col min="15359" max="15359" width="6.6640625" style="10" customWidth="1"/>
    <col min="15360" max="15360" width="24.5546875" style="10" customWidth="1"/>
    <col min="15361" max="15361" width="5.44140625" style="10" customWidth="1"/>
    <col min="15362" max="15365" width="0" style="10" hidden="1" customWidth="1"/>
    <col min="15366" max="15367" width="4.5546875" style="10" customWidth="1"/>
    <col min="15368" max="15368" width="7.5546875" style="10" customWidth="1"/>
    <col min="15369" max="15369" width="7.6640625" style="10" customWidth="1"/>
    <col min="15370" max="15370" width="6.5546875" style="10" customWidth="1"/>
    <col min="15371" max="15371" width="10.109375" style="10" customWidth="1"/>
    <col min="15372" max="15372" width="7.5546875" style="10" customWidth="1"/>
    <col min="15373" max="15373" width="11.5546875" style="10" customWidth="1"/>
    <col min="15374" max="15374" width="7.5546875" style="10" customWidth="1"/>
    <col min="15375" max="15375" width="11.5546875" style="10" customWidth="1"/>
    <col min="15376" max="15376" width="7.5546875" style="10" customWidth="1"/>
    <col min="15377" max="15377" width="11.6640625" style="10" customWidth="1"/>
    <col min="15378" max="15378" width="9.109375" style="10"/>
    <col min="15379" max="15379" width="13.33203125" style="10" customWidth="1"/>
    <col min="15380" max="15380" width="6.88671875" style="10" customWidth="1"/>
    <col min="15381" max="15381" width="10.6640625" style="10" customWidth="1"/>
    <col min="15382" max="15382" width="6.88671875" style="10" customWidth="1"/>
    <col min="15383" max="15383" width="10.6640625" style="10" customWidth="1"/>
    <col min="15384" max="15384" width="9.109375" style="10"/>
    <col min="15385" max="15385" width="11.44140625" style="10" customWidth="1"/>
    <col min="15386" max="15386" width="9.109375" style="10"/>
    <col min="15387" max="15387" width="13.109375" style="10" customWidth="1"/>
    <col min="15388" max="15388" width="11.33203125" style="10" bestFit="1" customWidth="1"/>
    <col min="15389" max="15389" width="13.33203125" style="10" customWidth="1"/>
    <col min="15390" max="15390" width="12.88671875" style="10" customWidth="1"/>
    <col min="15391" max="15613" width="9.109375" style="10"/>
    <col min="15614" max="15614" width="6" style="10" customWidth="1"/>
    <col min="15615" max="15615" width="6.6640625" style="10" customWidth="1"/>
    <col min="15616" max="15616" width="24.5546875" style="10" customWidth="1"/>
    <col min="15617" max="15617" width="5.44140625" style="10" customWidth="1"/>
    <col min="15618" max="15621" width="0" style="10" hidden="1" customWidth="1"/>
    <col min="15622" max="15623" width="4.5546875" style="10" customWidth="1"/>
    <col min="15624" max="15624" width="7.5546875" style="10" customWidth="1"/>
    <col min="15625" max="15625" width="7.6640625" style="10" customWidth="1"/>
    <col min="15626" max="15626" width="6.5546875" style="10" customWidth="1"/>
    <col min="15627" max="15627" width="10.109375" style="10" customWidth="1"/>
    <col min="15628" max="15628" width="7.5546875" style="10" customWidth="1"/>
    <col min="15629" max="15629" width="11.5546875" style="10" customWidth="1"/>
    <col min="15630" max="15630" width="7.5546875" style="10" customWidth="1"/>
    <col min="15631" max="15631" width="11.5546875" style="10" customWidth="1"/>
    <col min="15632" max="15632" width="7.5546875" style="10" customWidth="1"/>
    <col min="15633" max="15633" width="11.6640625" style="10" customWidth="1"/>
    <col min="15634" max="15634" width="9.109375" style="10"/>
    <col min="15635" max="15635" width="13.33203125" style="10" customWidth="1"/>
    <col min="15636" max="15636" width="6.88671875" style="10" customWidth="1"/>
    <col min="15637" max="15637" width="10.6640625" style="10" customWidth="1"/>
    <col min="15638" max="15638" width="6.88671875" style="10" customWidth="1"/>
    <col min="15639" max="15639" width="10.6640625" style="10" customWidth="1"/>
    <col min="15640" max="15640" width="9.109375" style="10"/>
    <col min="15641" max="15641" width="11.44140625" style="10" customWidth="1"/>
    <col min="15642" max="15642" width="9.109375" style="10"/>
    <col min="15643" max="15643" width="13.109375" style="10" customWidth="1"/>
    <col min="15644" max="15644" width="11.33203125" style="10" bestFit="1" customWidth="1"/>
    <col min="15645" max="15645" width="13.33203125" style="10" customWidth="1"/>
    <col min="15646" max="15646" width="12.88671875" style="10" customWidth="1"/>
    <col min="15647" max="15869" width="9.109375" style="10"/>
    <col min="15870" max="15870" width="6" style="10" customWidth="1"/>
    <col min="15871" max="15871" width="6.6640625" style="10" customWidth="1"/>
    <col min="15872" max="15872" width="24.5546875" style="10" customWidth="1"/>
    <col min="15873" max="15873" width="5.44140625" style="10" customWidth="1"/>
    <col min="15874" max="15877" width="0" style="10" hidden="1" customWidth="1"/>
    <col min="15878" max="15879" width="4.5546875" style="10" customWidth="1"/>
    <col min="15880" max="15880" width="7.5546875" style="10" customWidth="1"/>
    <col min="15881" max="15881" width="7.6640625" style="10" customWidth="1"/>
    <col min="15882" max="15882" width="6.5546875" style="10" customWidth="1"/>
    <col min="15883" max="15883" width="10.109375" style="10" customWidth="1"/>
    <col min="15884" max="15884" width="7.5546875" style="10" customWidth="1"/>
    <col min="15885" max="15885" width="11.5546875" style="10" customWidth="1"/>
    <col min="15886" max="15886" width="7.5546875" style="10" customWidth="1"/>
    <col min="15887" max="15887" width="11.5546875" style="10" customWidth="1"/>
    <col min="15888" max="15888" width="7.5546875" style="10" customWidth="1"/>
    <col min="15889" max="15889" width="11.6640625" style="10" customWidth="1"/>
    <col min="15890" max="15890" width="9.109375" style="10"/>
    <col min="15891" max="15891" width="13.33203125" style="10" customWidth="1"/>
    <col min="15892" max="15892" width="6.88671875" style="10" customWidth="1"/>
    <col min="15893" max="15893" width="10.6640625" style="10" customWidth="1"/>
    <col min="15894" max="15894" width="6.88671875" style="10" customWidth="1"/>
    <col min="15895" max="15895" width="10.6640625" style="10" customWidth="1"/>
    <col min="15896" max="15896" width="9.109375" style="10"/>
    <col min="15897" max="15897" width="11.44140625" style="10" customWidth="1"/>
    <col min="15898" max="15898" width="9.109375" style="10"/>
    <col min="15899" max="15899" width="13.109375" style="10" customWidth="1"/>
    <col min="15900" max="15900" width="11.33203125" style="10" bestFit="1" customWidth="1"/>
    <col min="15901" max="15901" width="13.33203125" style="10" customWidth="1"/>
    <col min="15902" max="15902" width="12.88671875" style="10" customWidth="1"/>
    <col min="15903" max="16125" width="9.109375" style="10"/>
    <col min="16126" max="16126" width="6" style="10" customWidth="1"/>
    <col min="16127" max="16127" width="6.6640625" style="10" customWidth="1"/>
    <col min="16128" max="16128" width="24.5546875" style="10" customWidth="1"/>
    <col min="16129" max="16129" width="5.44140625" style="10" customWidth="1"/>
    <col min="16130" max="16133" width="0" style="10" hidden="1" customWidth="1"/>
    <col min="16134" max="16135" width="4.5546875" style="10" customWidth="1"/>
    <col min="16136" max="16136" width="7.5546875" style="10" customWidth="1"/>
    <col min="16137" max="16137" width="7.6640625" style="10" customWidth="1"/>
    <col min="16138" max="16138" width="6.5546875" style="10" customWidth="1"/>
    <col min="16139" max="16139" width="10.109375" style="10" customWidth="1"/>
    <col min="16140" max="16140" width="7.5546875" style="10" customWidth="1"/>
    <col min="16141" max="16141" width="11.5546875" style="10" customWidth="1"/>
    <col min="16142" max="16142" width="7.5546875" style="10" customWidth="1"/>
    <col min="16143" max="16143" width="11.5546875" style="10" customWidth="1"/>
    <col min="16144" max="16144" width="7.5546875" style="10" customWidth="1"/>
    <col min="16145" max="16145" width="11.6640625" style="10" customWidth="1"/>
    <col min="16146" max="16146" width="9.109375" style="10"/>
    <col min="16147" max="16147" width="13.33203125" style="10" customWidth="1"/>
    <col min="16148" max="16148" width="6.88671875" style="10" customWidth="1"/>
    <col min="16149" max="16149" width="10.6640625" style="10" customWidth="1"/>
    <col min="16150" max="16150" width="6.88671875" style="10" customWidth="1"/>
    <col min="16151" max="16151" width="10.6640625" style="10" customWidth="1"/>
    <col min="16152" max="16152" width="9.109375" style="10"/>
    <col min="16153" max="16153" width="11.44140625" style="10" customWidth="1"/>
    <col min="16154" max="16154" width="9.109375" style="10"/>
    <col min="16155" max="16155" width="13.109375" style="10" customWidth="1"/>
    <col min="16156" max="16156" width="11.33203125" style="10" bestFit="1" customWidth="1"/>
    <col min="16157" max="16157" width="13.33203125" style="10" customWidth="1"/>
    <col min="16158" max="16158" width="12.88671875" style="10" customWidth="1"/>
    <col min="16159" max="16384" width="9.109375" style="10"/>
  </cols>
  <sheetData>
    <row r="1" spans="1:107" s="1" customFormat="1" ht="15.6" x14ac:dyDescent="0.3">
      <c r="C1" s="2" t="s">
        <v>0</v>
      </c>
      <c r="D1" s="3"/>
      <c r="E1" s="3"/>
      <c r="F1" s="3"/>
      <c r="H1" s="4"/>
      <c r="K1" s="2"/>
      <c r="L1" s="2"/>
      <c r="M1" s="3"/>
      <c r="N1" s="3"/>
      <c r="O1" s="4"/>
      <c r="S1" s="2"/>
      <c r="T1" s="2"/>
      <c r="AA1" s="2"/>
      <c r="AB1" s="2"/>
      <c r="AI1" s="5"/>
      <c r="AQ1" s="4"/>
    </row>
    <row r="2" spans="1:107" x14ac:dyDescent="0.25">
      <c r="AL2" s="10" t="s">
        <v>1</v>
      </c>
      <c r="AQ2" s="12"/>
    </row>
    <row r="3" spans="1:107" ht="26.25" customHeight="1" x14ac:dyDescent="0.25">
      <c r="A3" s="98" t="s">
        <v>2</v>
      </c>
      <c r="B3" s="98"/>
      <c r="C3" s="98"/>
      <c r="D3" s="13"/>
      <c r="E3" s="13"/>
      <c r="F3" s="13"/>
      <c r="G3" s="13"/>
      <c r="H3" s="14"/>
      <c r="I3" s="13"/>
      <c r="J3" s="13"/>
      <c r="K3" s="13"/>
      <c r="L3" s="13"/>
      <c r="M3" s="99" t="str">
        <f>'[1]5'!O27</f>
        <v>МУНИЦИПАЛЬНОЕ БЮДЖЕТНОЕ ОБЩЕОБРАЗОВАТЕЛЬНОЕ УЧРЕЖДЕНИЕ "СРЕДНЯЯ ШКОЛА № 5 ГОРОДА МАРИУПОЛЯ"   9310005284</v>
      </c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"/>
      <c r="AA3" s="15"/>
      <c r="AB3" s="15"/>
      <c r="AC3" s="10"/>
      <c r="AD3" s="10"/>
      <c r="AE3" s="10"/>
      <c r="AF3" s="10"/>
      <c r="AG3" s="10"/>
      <c r="AL3" s="12">
        <f>AG10+AG12+AG13+AG16+AG19+AG34+AG45+AG60+AG64+AG66+AG69+AG92</f>
        <v>63838968.950000003</v>
      </c>
      <c r="AP3" s="12"/>
      <c r="AQ3" s="12"/>
      <c r="AR3" s="12"/>
    </row>
    <row r="4" spans="1:107" x14ac:dyDescent="0.25">
      <c r="K4" s="16">
        <f>K28+R28+T28+V28</f>
        <v>54464.28</v>
      </c>
      <c r="AQ4" s="12"/>
    </row>
    <row r="5" spans="1:107" ht="18.75" customHeight="1" x14ac:dyDescent="0.25">
      <c r="A5" s="101" t="s">
        <v>3</v>
      </c>
      <c r="B5" s="101"/>
      <c r="C5" s="101"/>
      <c r="E5" s="17"/>
      <c r="F5" s="17"/>
      <c r="G5" s="102">
        <v>1400002010</v>
      </c>
      <c r="H5" s="103"/>
      <c r="I5" s="103"/>
      <c r="J5" s="103"/>
      <c r="K5" s="103"/>
      <c r="L5" s="103"/>
      <c r="O5" s="104"/>
      <c r="P5" s="105"/>
      <c r="Q5" s="105"/>
      <c r="R5" s="105"/>
      <c r="S5" s="105"/>
      <c r="T5" s="105"/>
      <c r="AF5" s="6" t="str">
        <f>'[1]5'!A115</f>
        <v xml:space="preserve"> « 28  »   февраля   2024 г.</v>
      </c>
      <c r="AG5" s="6" t="str">
        <f>'[1]5'!A115</f>
        <v xml:space="preserve"> « 28  »   февраля   2024 г.</v>
      </c>
      <c r="AQ5" s="12"/>
    </row>
    <row r="6" spans="1:107" ht="14.4" thickBot="1" x14ac:dyDescent="0.3">
      <c r="A6" s="19" t="s">
        <v>4</v>
      </c>
    </row>
    <row r="7" spans="1:107" s="20" customFormat="1" ht="30" customHeight="1" x14ac:dyDescent="0.3">
      <c r="A7" s="106" t="s">
        <v>5</v>
      </c>
      <c r="B7" s="85" t="s">
        <v>6</v>
      </c>
      <c r="C7" s="85" t="s">
        <v>7</v>
      </c>
      <c r="D7" s="85" t="s">
        <v>8</v>
      </c>
      <c r="E7" s="85" t="s">
        <v>9</v>
      </c>
      <c r="F7" s="85"/>
      <c r="G7" s="85" t="s">
        <v>10</v>
      </c>
      <c r="H7" s="85"/>
      <c r="I7" s="85" t="s">
        <v>11</v>
      </c>
      <c r="J7" s="85"/>
      <c r="K7" s="86" t="s">
        <v>12</v>
      </c>
      <c r="L7" s="85" t="s">
        <v>13</v>
      </c>
      <c r="M7" s="85"/>
      <c r="N7" s="85" t="s">
        <v>14</v>
      </c>
      <c r="O7" s="85"/>
      <c r="P7" s="85" t="s">
        <v>15</v>
      </c>
      <c r="Q7" s="85"/>
      <c r="R7" s="86" t="s">
        <v>16</v>
      </c>
      <c r="S7" s="85" t="s">
        <v>17</v>
      </c>
      <c r="T7" s="85"/>
      <c r="U7" s="85" t="s">
        <v>18</v>
      </c>
      <c r="V7" s="85"/>
      <c r="W7" s="85" t="s">
        <v>19</v>
      </c>
      <c r="X7" s="85"/>
      <c r="Y7" s="86" t="s">
        <v>20</v>
      </c>
      <c r="Z7" s="85" t="s">
        <v>21</v>
      </c>
      <c r="AA7" s="85"/>
      <c r="AB7" s="85" t="s">
        <v>22</v>
      </c>
      <c r="AC7" s="85"/>
      <c r="AD7" s="85" t="s">
        <v>23</v>
      </c>
      <c r="AE7" s="85"/>
      <c r="AF7" s="86" t="s">
        <v>24</v>
      </c>
      <c r="AG7" s="88" t="s">
        <v>25</v>
      </c>
      <c r="AH7" s="20" t="s">
        <v>26</v>
      </c>
      <c r="AI7" s="20" t="s">
        <v>25</v>
      </c>
      <c r="AO7" s="95"/>
      <c r="AP7" s="95"/>
      <c r="AQ7" s="95"/>
      <c r="AR7" s="95"/>
      <c r="AS7" s="95"/>
      <c r="AT7" s="95"/>
      <c r="AU7" s="95"/>
      <c r="AV7" s="95"/>
      <c r="AW7" s="95"/>
      <c r="AX7" s="95"/>
      <c r="AY7" s="95"/>
      <c r="AZ7" s="95"/>
      <c r="BA7" s="95"/>
      <c r="BB7" s="95"/>
      <c r="BC7" s="95"/>
      <c r="BD7" s="95"/>
      <c r="BE7" s="95"/>
      <c r="BF7" s="95"/>
      <c r="BG7" s="95"/>
      <c r="BH7" s="95"/>
      <c r="BI7" s="95"/>
      <c r="BJ7" s="95"/>
      <c r="BK7" s="95"/>
      <c r="BL7" s="95"/>
      <c r="BM7" s="95"/>
      <c r="BN7" s="95"/>
      <c r="BO7" s="95"/>
      <c r="BP7" s="95"/>
      <c r="BQ7" s="95"/>
      <c r="BR7" s="95"/>
      <c r="BS7" s="95"/>
      <c r="BT7" s="95"/>
      <c r="BU7" s="95"/>
      <c r="BW7" s="95"/>
      <c r="BX7" s="95"/>
      <c r="BY7" s="95"/>
      <c r="BZ7" s="95"/>
      <c r="CA7" s="95"/>
      <c r="CB7" s="95"/>
      <c r="CC7" s="95"/>
      <c r="CD7" s="95"/>
      <c r="CE7" s="95"/>
      <c r="CF7" s="95"/>
      <c r="CG7" s="95"/>
      <c r="CH7" s="95"/>
      <c r="CI7" s="95"/>
      <c r="CJ7" s="95"/>
      <c r="CK7" s="95"/>
      <c r="CL7" s="95"/>
      <c r="CM7" s="95"/>
      <c r="CN7" s="95"/>
      <c r="CO7" s="95"/>
      <c r="CP7" s="95"/>
      <c r="CQ7" s="95"/>
      <c r="CR7" s="95"/>
      <c r="CS7" s="95"/>
      <c r="CT7" s="95"/>
      <c r="CU7" s="95"/>
      <c r="CV7" s="95"/>
      <c r="CW7" s="95"/>
      <c r="CX7" s="95"/>
      <c r="CY7" s="95"/>
      <c r="CZ7" s="95"/>
      <c r="DA7" s="95"/>
      <c r="DB7" s="95"/>
      <c r="DC7" s="95"/>
    </row>
    <row r="8" spans="1:107" ht="24.75" customHeight="1" x14ac:dyDescent="0.25">
      <c r="A8" s="107"/>
      <c r="B8" s="108"/>
      <c r="C8" s="108"/>
      <c r="D8" s="108"/>
      <c r="E8" s="23" t="s">
        <v>27</v>
      </c>
      <c r="F8" s="23" t="s">
        <v>28</v>
      </c>
      <c r="G8" s="23" t="s">
        <v>27</v>
      </c>
      <c r="H8" s="24" t="s">
        <v>28</v>
      </c>
      <c r="I8" s="23" t="s">
        <v>27</v>
      </c>
      <c r="J8" s="23" t="s">
        <v>28</v>
      </c>
      <c r="K8" s="87"/>
      <c r="L8" s="23" t="s">
        <v>27</v>
      </c>
      <c r="M8" s="23" t="s">
        <v>28</v>
      </c>
      <c r="N8" s="23" t="s">
        <v>27</v>
      </c>
      <c r="O8" s="24" t="s">
        <v>28</v>
      </c>
      <c r="P8" s="23" t="s">
        <v>27</v>
      </c>
      <c r="Q8" s="23" t="s">
        <v>28</v>
      </c>
      <c r="R8" s="87"/>
      <c r="S8" s="23" t="s">
        <v>27</v>
      </c>
      <c r="T8" s="23" t="s">
        <v>28</v>
      </c>
      <c r="U8" s="23" t="s">
        <v>27</v>
      </c>
      <c r="V8" s="23" t="s">
        <v>28</v>
      </c>
      <c r="W8" s="23" t="s">
        <v>27</v>
      </c>
      <c r="X8" s="23" t="s">
        <v>28</v>
      </c>
      <c r="Y8" s="87"/>
      <c r="Z8" s="23" t="s">
        <v>27</v>
      </c>
      <c r="AA8" s="23" t="s">
        <v>28</v>
      </c>
      <c r="AB8" s="23" t="s">
        <v>27</v>
      </c>
      <c r="AC8" s="23" t="s">
        <v>28</v>
      </c>
      <c r="AD8" s="23" t="s">
        <v>27</v>
      </c>
      <c r="AE8" s="23" t="s">
        <v>28</v>
      </c>
      <c r="AF8" s="87"/>
      <c r="AG8" s="89"/>
      <c r="AO8" s="95"/>
      <c r="AP8" s="95"/>
      <c r="AQ8" s="95"/>
      <c r="AR8" s="95"/>
      <c r="AS8" s="7"/>
      <c r="AT8" s="7"/>
      <c r="AU8" s="7"/>
      <c r="AV8" s="7"/>
      <c r="AW8" s="7"/>
      <c r="AX8" s="7"/>
      <c r="AY8" s="95"/>
      <c r="AZ8" s="7"/>
      <c r="BA8" s="7"/>
      <c r="BB8" s="7"/>
      <c r="BC8" s="7"/>
      <c r="BD8" s="7"/>
      <c r="BE8" s="7"/>
      <c r="BF8" s="95"/>
      <c r="BG8" s="7"/>
      <c r="BH8" s="7"/>
      <c r="BI8" s="7"/>
      <c r="BJ8" s="7"/>
      <c r="BK8" s="7"/>
      <c r="BL8" s="7"/>
      <c r="BM8" s="95"/>
      <c r="BN8" s="7"/>
      <c r="BO8" s="7"/>
      <c r="BP8" s="7"/>
      <c r="BQ8" s="7"/>
      <c r="BR8" s="7"/>
      <c r="BS8" s="7"/>
      <c r="BT8" s="95"/>
      <c r="BU8" s="95"/>
      <c r="BW8" s="95"/>
      <c r="BX8" s="95"/>
      <c r="BY8" s="95"/>
      <c r="BZ8" s="95"/>
      <c r="CA8" s="7"/>
      <c r="CB8" s="7"/>
      <c r="CC8" s="7"/>
      <c r="CD8" s="7"/>
      <c r="CE8" s="7"/>
      <c r="CF8" s="7"/>
      <c r="CG8" s="95"/>
      <c r="CH8" s="7"/>
      <c r="CI8" s="7"/>
      <c r="CJ8" s="7"/>
      <c r="CK8" s="7"/>
      <c r="CL8" s="7"/>
      <c r="CM8" s="7"/>
      <c r="CN8" s="95"/>
      <c r="CO8" s="7"/>
      <c r="CP8" s="7"/>
      <c r="CQ8" s="7"/>
      <c r="CR8" s="7"/>
      <c r="CS8" s="7"/>
      <c r="CT8" s="7"/>
      <c r="CU8" s="95"/>
      <c r="CV8" s="7"/>
      <c r="CW8" s="7"/>
      <c r="CX8" s="7"/>
      <c r="CY8" s="7"/>
      <c r="CZ8" s="7"/>
      <c r="DA8" s="7"/>
      <c r="DB8" s="95"/>
      <c r="DC8" s="95"/>
    </row>
    <row r="9" spans="1:107" x14ac:dyDescent="0.25">
      <c r="A9" s="25">
        <v>1</v>
      </c>
      <c r="B9" s="26">
        <v>2</v>
      </c>
      <c r="C9" s="22">
        <v>3</v>
      </c>
      <c r="D9" s="26">
        <v>4</v>
      </c>
      <c r="E9" s="22">
        <v>5</v>
      </c>
      <c r="F9" s="26">
        <v>6</v>
      </c>
      <c r="G9" s="22">
        <v>7</v>
      </c>
      <c r="H9" s="26">
        <v>8</v>
      </c>
      <c r="I9" s="22">
        <v>9</v>
      </c>
      <c r="J9" s="26">
        <v>10</v>
      </c>
      <c r="K9" s="27">
        <v>11</v>
      </c>
      <c r="L9" s="27">
        <v>12</v>
      </c>
      <c r="M9" s="22">
        <v>13</v>
      </c>
      <c r="N9" s="26">
        <v>14</v>
      </c>
      <c r="O9" s="22">
        <v>15</v>
      </c>
      <c r="P9" s="26">
        <v>16</v>
      </c>
      <c r="Q9" s="22">
        <v>17</v>
      </c>
      <c r="R9" s="26">
        <v>18</v>
      </c>
      <c r="S9" s="27">
        <v>19</v>
      </c>
      <c r="T9" s="27">
        <v>20</v>
      </c>
      <c r="U9" s="26">
        <v>21</v>
      </c>
      <c r="V9" s="26">
        <v>22</v>
      </c>
      <c r="W9" s="26">
        <v>23</v>
      </c>
      <c r="X9" s="26">
        <v>24</v>
      </c>
      <c r="Y9" s="26">
        <v>25</v>
      </c>
      <c r="Z9" s="26">
        <v>26</v>
      </c>
      <c r="AA9" s="26">
        <v>27</v>
      </c>
      <c r="AB9" s="26">
        <v>28</v>
      </c>
      <c r="AC9" s="26">
        <v>29</v>
      </c>
      <c r="AD9" s="26">
        <v>30</v>
      </c>
      <c r="AE9" s="26">
        <v>31</v>
      </c>
      <c r="AF9" s="26">
        <v>32</v>
      </c>
      <c r="AG9" s="28">
        <v>33</v>
      </c>
      <c r="AH9" s="10" t="s">
        <v>29</v>
      </c>
      <c r="AO9" s="20"/>
      <c r="AP9" s="20"/>
      <c r="AQ9" s="21"/>
      <c r="AR9" s="20"/>
      <c r="AS9" s="21"/>
      <c r="AT9" s="20"/>
      <c r="AU9" s="21"/>
      <c r="AV9" s="20"/>
      <c r="AW9" s="21"/>
      <c r="AX9" s="20"/>
      <c r="AY9" s="18"/>
      <c r="AZ9" s="18"/>
      <c r="BA9" s="21"/>
      <c r="BB9" s="20"/>
      <c r="BC9" s="21"/>
      <c r="BD9" s="20"/>
      <c r="BE9" s="21"/>
      <c r="BF9" s="20"/>
      <c r="BG9" s="18"/>
      <c r="BH9" s="18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20"/>
      <c r="BU9" s="20"/>
      <c r="BW9" s="20"/>
      <c r="BX9" s="20"/>
      <c r="BY9" s="21"/>
      <c r="BZ9" s="20"/>
      <c r="CA9" s="21"/>
      <c r="CB9" s="20"/>
      <c r="CC9" s="21"/>
      <c r="CD9" s="20"/>
      <c r="CE9" s="21"/>
      <c r="CF9" s="20"/>
      <c r="CG9" s="18"/>
      <c r="CH9" s="18"/>
      <c r="CI9" s="21"/>
      <c r="CJ9" s="20"/>
      <c r="CK9" s="21"/>
      <c r="CL9" s="20"/>
      <c r="CM9" s="21"/>
      <c r="CN9" s="20"/>
      <c r="CO9" s="18"/>
      <c r="CP9" s="18"/>
      <c r="CQ9" s="20"/>
      <c r="CR9" s="20"/>
      <c r="CS9" s="20"/>
      <c r="CT9" s="20"/>
      <c r="CU9" s="20"/>
      <c r="CV9" s="20"/>
      <c r="CW9" s="20"/>
      <c r="CX9" s="20"/>
      <c r="CY9" s="20"/>
      <c r="CZ9" s="20"/>
      <c r="DA9" s="20"/>
      <c r="DB9" s="20"/>
      <c r="DC9" s="20"/>
    </row>
    <row r="10" spans="1:107" s="15" customFormat="1" ht="20.25" customHeight="1" x14ac:dyDescent="0.25">
      <c r="A10" s="29">
        <v>111</v>
      </c>
      <c r="B10" s="29">
        <v>211</v>
      </c>
      <c r="C10" s="30" t="s">
        <v>30</v>
      </c>
      <c r="D10" s="23" t="s">
        <v>31</v>
      </c>
      <c r="E10" s="31"/>
      <c r="F10" s="32">
        <f>7635442.88-10346.25</f>
        <v>7625096.6299999999</v>
      </c>
      <c r="G10" s="33"/>
      <c r="H10" s="33">
        <f>7635442.88-44582.34</f>
        <v>7590860.54</v>
      </c>
      <c r="I10" s="34"/>
      <c r="J10" s="33">
        <v>7635442.8799999999</v>
      </c>
      <c r="K10" s="31">
        <f>J10+H10+F10</f>
        <v>22851400.050000001</v>
      </c>
      <c r="L10" s="32"/>
      <c r="M10" s="32">
        <v>7635442.8799999999</v>
      </c>
      <c r="N10" s="33"/>
      <c r="O10" s="33">
        <v>7635442.8799999999</v>
      </c>
      <c r="P10" s="34"/>
      <c r="Q10" s="33">
        <v>7635442.9000000004</v>
      </c>
      <c r="R10" s="31">
        <f>Q10+O10+M10</f>
        <v>22906328.66</v>
      </c>
      <c r="S10" s="31"/>
      <c r="T10" s="31"/>
      <c r="U10" s="35"/>
      <c r="V10" s="36"/>
      <c r="W10" s="37"/>
      <c r="X10" s="35"/>
      <c r="Y10" s="31">
        <f>X10+V10+T10</f>
        <v>0</v>
      </c>
      <c r="Z10" s="31"/>
      <c r="AA10" s="31"/>
      <c r="AB10" s="35"/>
      <c r="AC10" s="36"/>
      <c r="AD10" s="37"/>
      <c r="AE10" s="35"/>
      <c r="AF10" s="31">
        <f>AE10+AC10+AA10</f>
        <v>0</v>
      </c>
      <c r="AG10" s="35">
        <f>AF10+Y10+R10+K10</f>
        <v>45757728.710000001</v>
      </c>
      <c r="AH10" s="38">
        <f>F10+H10+J10</f>
        <v>22851400.050000001</v>
      </c>
      <c r="AI10" s="39">
        <v>45802311.049999997</v>
      </c>
      <c r="AJ10" s="38">
        <f>AG10-AI10</f>
        <v>-44582.339999996126</v>
      </c>
      <c r="AK10" s="38"/>
      <c r="AL10" s="38"/>
      <c r="AO10" s="9"/>
      <c r="AP10" s="9"/>
      <c r="AQ10" s="40"/>
      <c r="AR10" s="7"/>
      <c r="AS10" s="41"/>
      <c r="AT10" s="41"/>
      <c r="AU10" s="38"/>
      <c r="AW10" s="42"/>
      <c r="AX10" s="38"/>
      <c r="AY10" s="41"/>
      <c r="AZ10" s="41"/>
      <c r="BA10" s="41"/>
      <c r="BB10" s="38"/>
      <c r="BD10" s="42"/>
      <c r="BE10" s="38"/>
      <c r="BF10" s="41"/>
      <c r="BG10" s="41"/>
      <c r="BH10" s="41"/>
      <c r="BI10" s="38"/>
      <c r="BK10" s="42"/>
      <c r="BL10" s="38"/>
      <c r="BM10" s="41"/>
      <c r="BN10" s="41"/>
      <c r="BO10" s="41"/>
      <c r="BP10" s="38"/>
      <c r="BR10" s="42"/>
      <c r="BS10" s="38"/>
      <c r="BT10" s="41"/>
      <c r="BU10" s="38"/>
      <c r="BW10" s="9"/>
      <c r="BX10" s="9"/>
      <c r="BY10" s="40"/>
      <c r="BZ10" s="7"/>
      <c r="CA10" s="41"/>
      <c r="CB10" s="41"/>
      <c r="CC10" s="41"/>
      <c r="CD10" s="41"/>
      <c r="CE10" s="41"/>
      <c r="CF10" s="41"/>
      <c r="CG10" s="41"/>
      <c r="CH10" s="41"/>
      <c r="CI10" s="41"/>
      <c r="CJ10" s="41"/>
      <c r="CK10" s="41"/>
      <c r="CL10" s="41"/>
      <c r="CM10" s="41"/>
      <c r="CN10" s="41"/>
      <c r="CO10" s="41"/>
      <c r="CP10" s="41"/>
      <c r="CQ10" s="41"/>
      <c r="CR10" s="41"/>
      <c r="CS10" s="41"/>
      <c r="CT10" s="41"/>
      <c r="CU10" s="41"/>
      <c r="CV10" s="41"/>
      <c r="CW10" s="41"/>
      <c r="CX10" s="41"/>
      <c r="CY10" s="41"/>
      <c r="CZ10" s="41"/>
      <c r="DA10" s="41"/>
      <c r="DB10" s="41"/>
      <c r="DC10" s="38"/>
    </row>
    <row r="11" spans="1:107" s="15" customFormat="1" ht="22.5" customHeight="1" x14ac:dyDescent="0.25">
      <c r="A11" s="29"/>
      <c r="B11" s="29">
        <v>266</v>
      </c>
      <c r="C11" s="30" t="s">
        <v>32</v>
      </c>
      <c r="D11" s="23"/>
      <c r="E11" s="31"/>
      <c r="F11" s="32">
        <v>10346.25</v>
      </c>
      <c r="G11" s="33"/>
      <c r="H11" s="33">
        <v>44582.34</v>
      </c>
      <c r="I11" s="34"/>
      <c r="J11" s="33"/>
      <c r="K11" s="31">
        <f>J11+H11+F11</f>
        <v>54928.59</v>
      </c>
      <c r="L11" s="32"/>
      <c r="M11" s="32"/>
      <c r="N11" s="33"/>
      <c r="O11" s="33"/>
      <c r="P11" s="34"/>
      <c r="Q11" s="33"/>
      <c r="R11" s="31">
        <f>Q11+O11+M11</f>
        <v>0</v>
      </c>
      <c r="S11" s="31"/>
      <c r="T11" s="31"/>
      <c r="U11" s="35"/>
      <c r="V11" s="36"/>
      <c r="W11" s="37"/>
      <c r="X11" s="35"/>
      <c r="Y11" s="31">
        <f>X11+V11+T11</f>
        <v>0</v>
      </c>
      <c r="Z11" s="31"/>
      <c r="AA11" s="31"/>
      <c r="AB11" s="35"/>
      <c r="AC11" s="36"/>
      <c r="AD11" s="37"/>
      <c r="AE11" s="35"/>
      <c r="AF11" s="31">
        <f>AE11+AC11+AA11</f>
        <v>0</v>
      </c>
      <c r="AG11" s="35">
        <f>AF11+Y11+R11+K11</f>
        <v>54928.59</v>
      </c>
      <c r="AH11" s="38">
        <f t="shared" ref="AH11:AH74" si="0">F11+H11+J11</f>
        <v>54928.59</v>
      </c>
      <c r="AI11" s="39">
        <v>10346.25</v>
      </c>
      <c r="AJ11" s="38">
        <f t="shared" ref="AJ11:AJ83" si="1">AG11-AI11</f>
        <v>44582.34</v>
      </c>
      <c r="AK11" s="38"/>
      <c r="AL11" s="38"/>
      <c r="AO11" s="9"/>
      <c r="AP11" s="9"/>
      <c r="AQ11" s="40"/>
      <c r="AR11" s="7"/>
      <c r="AS11" s="41"/>
      <c r="AT11" s="41"/>
      <c r="AU11" s="38"/>
      <c r="AW11" s="42"/>
      <c r="AX11" s="38"/>
      <c r="AY11" s="41"/>
      <c r="AZ11" s="41"/>
      <c r="BA11" s="41"/>
      <c r="BB11" s="38"/>
      <c r="BD11" s="42"/>
      <c r="BE11" s="38"/>
      <c r="BF11" s="41"/>
      <c r="BG11" s="41"/>
      <c r="BH11" s="41"/>
      <c r="BI11" s="38"/>
      <c r="BK11" s="42"/>
      <c r="BL11" s="38"/>
      <c r="BM11" s="41"/>
      <c r="BN11" s="41"/>
      <c r="BO11" s="41"/>
      <c r="BP11" s="38"/>
      <c r="BR11" s="42"/>
      <c r="BS11" s="38"/>
      <c r="BT11" s="41"/>
      <c r="BU11" s="38"/>
      <c r="BW11" s="9"/>
      <c r="BX11" s="9"/>
      <c r="BY11" s="40"/>
      <c r="BZ11" s="7"/>
      <c r="CA11" s="41"/>
      <c r="CB11" s="41"/>
      <c r="CC11" s="41"/>
      <c r="CD11" s="41"/>
      <c r="CE11" s="41"/>
      <c r="CF11" s="41"/>
      <c r="CG11" s="41"/>
      <c r="CH11" s="41"/>
      <c r="CI11" s="41"/>
      <c r="CJ11" s="41"/>
      <c r="CK11" s="41"/>
      <c r="CL11" s="41"/>
      <c r="CM11" s="41"/>
      <c r="CN11" s="41"/>
      <c r="CO11" s="41"/>
      <c r="CP11" s="41"/>
      <c r="CQ11" s="41"/>
      <c r="CR11" s="41"/>
      <c r="CS11" s="41"/>
      <c r="CT11" s="41"/>
      <c r="CU11" s="41"/>
      <c r="CV11" s="41"/>
      <c r="CW11" s="41"/>
      <c r="CX11" s="41"/>
      <c r="CY11" s="41"/>
      <c r="CZ11" s="41"/>
      <c r="DA11" s="41"/>
      <c r="DB11" s="41"/>
      <c r="DC11" s="38"/>
    </row>
    <row r="12" spans="1:107" s="15" customFormat="1" ht="19.5" customHeight="1" x14ac:dyDescent="0.25">
      <c r="A12" s="29">
        <v>119</v>
      </c>
      <c r="B12" s="29">
        <v>213</v>
      </c>
      <c r="C12" s="30" t="s">
        <v>33</v>
      </c>
      <c r="D12" s="23" t="s">
        <v>31</v>
      </c>
      <c r="E12" s="31"/>
      <c r="F12" s="32">
        <v>2305903.75</v>
      </c>
      <c r="G12" s="33"/>
      <c r="H12" s="33">
        <v>2305903.75</v>
      </c>
      <c r="I12" s="33"/>
      <c r="J12" s="33">
        <v>2305903.75</v>
      </c>
      <c r="K12" s="31">
        <f t="shared" ref="K12:K96" si="2">J12+H12+F12</f>
        <v>6917711.25</v>
      </c>
      <c r="L12" s="32"/>
      <c r="M12" s="32">
        <v>2305903.75</v>
      </c>
      <c r="N12" s="33"/>
      <c r="O12" s="33">
        <v>2305903.75</v>
      </c>
      <c r="P12" s="33"/>
      <c r="Q12" s="33">
        <v>2305903.75</v>
      </c>
      <c r="R12" s="31">
        <f t="shared" ref="R12:R96" si="3">Q12+O12+M12</f>
        <v>6917711.25</v>
      </c>
      <c r="S12" s="31"/>
      <c r="T12" s="31"/>
      <c r="U12" s="35"/>
      <c r="V12" s="36"/>
      <c r="W12" s="35"/>
      <c r="X12" s="35"/>
      <c r="Y12" s="31">
        <f t="shared" ref="Y12:Y96" si="4">X12+V12+T12</f>
        <v>0</v>
      </c>
      <c r="Z12" s="31"/>
      <c r="AA12" s="31"/>
      <c r="AB12" s="35"/>
      <c r="AC12" s="36"/>
      <c r="AD12" s="35"/>
      <c r="AE12" s="35"/>
      <c r="AF12" s="31">
        <f t="shared" ref="AF12:AF96" si="5">AE12+AC12+AA12</f>
        <v>0</v>
      </c>
      <c r="AG12" s="35">
        <f t="shared" ref="AG12:AG96" si="6">AF12+Y12+R12+K12</f>
        <v>13835422.5</v>
      </c>
      <c r="AH12" s="38">
        <f t="shared" si="0"/>
        <v>6917711.25</v>
      </c>
      <c r="AI12" s="39">
        <v>13835422.5</v>
      </c>
      <c r="AJ12" s="38">
        <f t="shared" si="1"/>
        <v>0</v>
      </c>
      <c r="AK12" s="38"/>
      <c r="AL12" s="38"/>
      <c r="AO12" s="9"/>
      <c r="AP12" s="9"/>
      <c r="AQ12" s="40"/>
      <c r="AR12" s="7"/>
      <c r="AS12" s="41"/>
      <c r="AT12" s="41"/>
      <c r="AU12" s="38"/>
      <c r="AW12" s="38"/>
      <c r="AX12" s="38"/>
      <c r="AY12" s="41"/>
      <c r="AZ12" s="41"/>
      <c r="BA12" s="41"/>
      <c r="BB12" s="38"/>
      <c r="BD12" s="38"/>
      <c r="BE12" s="38"/>
      <c r="BF12" s="41"/>
      <c r="BG12" s="41"/>
      <c r="BH12" s="41"/>
      <c r="BI12" s="38"/>
      <c r="BK12" s="38"/>
      <c r="BL12" s="38"/>
      <c r="BM12" s="41"/>
      <c r="BN12" s="41"/>
      <c r="BO12" s="41"/>
      <c r="BP12" s="38"/>
      <c r="BR12" s="38"/>
      <c r="BS12" s="38"/>
      <c r="BT12" s="41"/>
      <c r="BU12" s="38"/>
      <c r="BW12" s="9"/>
      <c r="BX12" s="9"/>
      <c r="BY12" s="40"/>
      <c r="BZ12" s="7"/>
      <c r="CA12" s="41"/>
      <c r="CB12" s="41"/>
      <c r="CC12" s="41"/>
      <c r="CD12" s="41"/>
      <c r="CE12" s="41"/>
      <c r="CF12" s="41"/>
      <c r="CG12" s="41"/>
      <c r="CH12" s="41"/>
      <c r="CI12" s="41"/>
      <c r="CJ12" s="41"/>
      <c r="CK12" s="41"/>
      <c r="CL12" s="41"/>
      <c r="CM12" s="41"/>
      <c r="CN12" s="41"/>
      <c r="CO12" s="41"/>
      <c r="CP12" s="41"/>
      <c r="CQ12" s="41"/>
      <c r="CR12" s="41"/>
      <c r="CS12" s="41"/>
      <c r="CT12" s="41"/>
      <c r="CU12" s="41"/>
      <c r="CV12" s="41"/>
      <c r="CW12" s="41"/>
      <c r="CX12" s="41"/>
      <c r="CY12" s="41"/>
      <c r="CZ12" s="41"/>
      <c r="DA12" s="41"/>
      <c r="DB12" s="41"/>
      <c r="DC12" s="38"/>
    </row>
    <row r="13" spans="1:107" s="15" customFormat="1" ht="19.5" customHeight="1" x14ac:dyDescent="0.25">
      <c r="A13" s="29">
        <v>244</v>
      </c>
      <c r="B13" s="29">
        <v>221</v>
      </c>
      <c r="C13" s="30" t="s">
        <v>34</v>
      </c>
      <c r="D13" s="23"/>
      <c r="E13" s="31">
        <f>E14+E15</f>
        <v>0</v>
      </c>
      <c r="F13" s="31">
        <f t="shared" ref="F13:AF13" si="7">F14+F15</f>
        <v>3500</v>
      </c>
      <c r="G13" s="31">
        <f t="shared" si="7"/>
        <v>0</v>
      </c>
      <c r="H13" s="31">
        <f t="shared" si="7"/>
        <v>6200</v>
      </c>
      <c r="I13" s="31">
        <f t="shared" si="7"/>
        <v>0</v>
      </c>
      <c r="J13" s="31">
        <f t="shared" si="7"/>
        <v>3500</v>
      </c>
      <c r="K13" s="31">
        <f t="shared" si="7"/>
        <v>13200</v>
      </c>
      <c r="L13" s="31">
        <f t="shared" si="7"/>
        <v>0</v>
      </c>
      <c r="M13" s="31">
        <f t="shared" si="7"/>
        <v>3500</v>
      </c>
      <c r="N13" s="31">
        <f t="shared" si="7"/>
        <v>0</v>
      </c>
      <c r="O13" s="31">
        <f t="shared" si="7"/>
        <v>3500</v>
      </c>
      <c r="P13" s="31">
        <f t="shared" si="7"/>
        <v>0</v>
      </c>
      <c r="Q13" s="31">
        <f t="shared" si="7"/>
        <v>3500</v>
      </c>
      <c r="R13" s="31">
        <f t="shared" si="7"/>
        <v>10500</v>
      </c>
      <c r="S13" s="31">
        <f t="shared" si="7"/>
        <v>0</v>
      </c>
      <c r="T13" s="31">
        <f t="shared" si="7"/>
        <v>0</v>
      </c>
      <c r="U13" s="31">
        <f t="shared" si="7"/>
        <v>0</v>
      </c>
      <c r="V13" s="31">
        <f t="shared" si="7"/>
        <v>0</v>
      </c>
      <c r="W13" s="31">
        <f t="shared" si="7"/>
        <v>0</v>
      </c>
      <c r="X13" s="31">
        <f t="shared" si="7"/>
        <v>0</v>
      </c>
      <c r="Y13" s="31">
        <f t="shared" si="7"/>
        <v>0</v>
      </c>
      <c r="Z13" s="31">
        <f t="shared" si="7"/>
        <v>0</v>
      </c>
      <c r="AA13" s="31">
        <f t="shared" si="7"/>
        <v>0</v>
      </c>
      <c r="AB13" s="31">
        <f t="shared" si="7"/>
        <v>0</v>
      </c>
      <c r="AC13" s="31">
        <f t="shared" si="7"/>
        <v>0</v>
      </c>
      <c r="AD13" s="31">
        <f t="shared" si="7"/>
        <v>0</v>
      </c>
      <c r="AE13" s="31">
        <f t="shared" si="7"/>
        <v>0</v>
      </c>
      <c r="AF13" s="31">
        <f t="shared" si="7"/>
        <v>0</v>
      </c>
      <c r="AG13" s="31">
        <f>AG14+AG15</f>
        <v>23700</v>
      </c>
      <c r="AH13" s="38">
        <f t="shared" si="0"/>
        <v>13200</v>
      </c>
      <c r="AI13" s="39">
        <v>23700</v>
      </c>
      <c r="AJ13" s="38">
        <f t="shared" si="1"/>
        <v>0</v>
      </c>
      <c r="AK13" s="38"/>
      <c r="AL13" s="38"/>
      <c r="AO13" s="9"/>
      <c r="AP13" s="9"/>
      <c r="AQ13" s="40"/>
      <c r="AR13" s="7"/>
      <c r="AS13" s="41"/>
      <c r="AT13" s="41"/>
      <c r="AU13" s="38"/>
      <c r="AW13" s="38"/>
      <c r="AX13" s="38"/>
      <c r="AY13" s="41"/>
      <c r="AZ13" s="41"/>
      <c r="BA13" s="41"/>
      <c r="BB13" s="38"/>
      <c r="BD13" s="38"/>
      <c r="BE13" s="38"/>
      <c r="BF13" s="41"/>
      <c r="BG13" s="41"/>
      <c r="BH13" s="41"/>
      <c r="BI13" s="38"/>
      <c r="BK13" s="38"/>
      <c r="BL13" s="38"/>
      <c r="BM13" s="41"/>
      <c r="BN13" s="41"/>
      <c r="BO13" s="41"/>
      <c r="BP13" s="38"/>
      <c r="BR13" s="38"/>
      <c r="BS13" s="38"/>
      <c r="BT13" s="41"/>
      <c r="BU13" s="38"/>
      <c r="BW13" s="9"/>
      <c r="BX13" s="9"/>
      <c r="BY13" s="40"/>
      <c r="BZ13" s="7"/>
      <c r="CA13" s="41"/>
      <c r="CB13" s="41"/>
      <c r="CC13" s="41"/>
      <c r="CD13" s="41"/>
      <c r="CE13" s="41"/>
      <c r="CF13" s="41"/>
      <c r="CG13" s="41"/>
      <c r="CH13" s="41"/>
      <c r="CI13" s="41"/>
      <c r="CJ13" s="41"/>
      <c r="CK13" s="41"/>
      <c r="CL13" s="41"/>
      <c r="CM13" s="41"/>
      <c r="CN13" s="41"/>
      <c r="CO13" s="41"/>
      <c r="CP13" s="41"/>
      <c r="CQ13" s="41"/>
      <c r="CR13" s="41"/>
      <c r="CS13" s="41"/>
      <c r="CT13" s="41"/>
      <c r="CU13" s="41"/>
      <c r="CV13" s="41"/>
      <c r="CW13" s="41"/>
      <c r="CX13" s="41"/>
      <c r="CY13" s="41"/>
      <c r="CZ13" s="41"/>
      <c r="DA13" s="41"/>
      <c r="DB13" s="41"/>
      <c r="DC13" s="38"/>
    </row>
    <row r="14" spans="1:107" s="15" customFormat="1" ht="15.75" customHeight="1" x14ac:dyDescent="0.25">
      <c r="A14" s="29"/>
      <c r="B14" s="29"/>
      <c r="C14" s="43" t="s">
        <v>35</v>
      </c>
      <c r="D14" s="23"/>
      <c r="E14" s="31"/>
      <c r="F14" s="32">
        <v>3500</v>
      </c>
      <c r="G14" s="33"/>
      <c r="H14" s="33">
        <v>3500</v>
      </c>
      <c r="I14" s="33"/>
      <c r="J14" s="33">
        <v>3500</v>
      </c>
      <c r="K14" s="31">
        <f t="shared" si="2"/>
        <v>10500</v>
      </c>
      <c r="L14" s="31"/>
      <c r="M14" s="32">
        <v>3500</v>
      </c>
      <c r="N14" s="33"/>
      <c r="O14" s="33">
        <v>3500</v>
      </c>
      <c r="P14" s="33"/>
      <c r="Q14" s="33">
        <v>3500</v>
      </c>
      <c r="R14" s="31">
        <f t="shared" si="3"/>
        <v>10500</v>
      </c>
      <c r="S14" s="31"/>
      <c r="T14" s="31"/>
      <c r="U14" s="35"/>
      <c r="V14" s="36"/>
      <c r="W14" s="35"/>
      <c r="X14" s="35"/>
      <c r="Y14" s="31">
        <f t="shared" si="4"/>
        <v>0</v>
      </c>
      <c r="Z14" s="31"/>
      <c r="AA14" s="31"/>
      <c r="AB14" s="35"/>
      <c r="AC14" s="36"/>
      <c r="AD14" s="35"/>
      <c r="AE14" s="35"/>
      <c r="AF14" s="31">
        <f t="shared" si="5"/>
        <v>0</v>
      </c>
      <c r="AG14" s="35">
        <f t="shared" si="6"/>
        <v>21000</v>
      </c>
      <c r="AH14" s="38">
        <f t="shared" si="0"/>
        <v>10500</v>
      </c>
      <c r="AI14" s="39">
        <v>21000</v>
      </c>
      <c r="AJ14" s="38">
        <f t="shared" si="1"/>
        <v>0</v>
      </c>
      <c r="AK14" s="38"/>
      <c r="AO14" s="9"/>
      <c r="AP14" s="9"/>
      <c r="AQ14" s="40"/>
      <c r="AR14" s="7"/>
      <c r="AS14" s="41"/>
      <c r="AT14" s="41"/>
      <c r="AU14" s="38"/>
      <c r="AW14" s="38"/>
      <c r="AX14" s="38"/>
      <c r="AY14" s="41"/>
      <c r="AZ14" s="41"/>
      <c r="BA14" s="41"/>
      <c r="BB14" s="38"/>
      <c r="BD14" s="38"/>
      <c r="BE14" s="38"/>
      <c r="BF14" s="41"/>
      <c r="BG14" s="41"/>
      <c r="BH14" s="41"/>
      <c r="BI14" s="38"/>
      <c r="BK14" s="38"/>
      <c r="BL14" s="38"/>
      <c r="BM14" s="41"/>
      <c r="BN14" s="41"/>
      <c r="BO14" s="41"/>
      <c r="BP14" s="38"/>
      <c r="BR14" s="38"/>
      <c r="BS14" s="38"/>
      <c r="BT14" s="41"/>
      <c r="BU14" s="38"/>
      <c r="BW14" s="9"/>
      <c r="BX14" s="9"/>
      <c r="BY14" s="40"/>
      <c r="BZ14" s="7"/>
      <c r="CA14" s="41"/>
      <c r="CB14" s="41"/>
      <c r="CC14" s="41"/>
      <c r="CD14" s="41"/>
      <c r="CE14" s="41"/>
      <c r="CF14" s="41"/>
      <c r="CG14" s="41"/>
      <c r="CH14" s="41"/>
      <c r="CI14" s="41"/>
      <c r="CJ14" s="41"/>
      <c r="CK14" s="41"/>
      <c r="CL14" s="41"/>
      <c r="CM14" s="41"/>
      <c r="CN14" s="41"/>
      <c r="CO14" s="41"/>
      <c r="CP14" s="41"/>
      <c r="CQ14" s="41"/>
      <c r="CR14" s="41"/>
      <c r="CS14" s="41"/>
      <c r="CT14" s="41"/>
      <c r="CU14" s="41"/>
      <c r="CV14" s="41"/>
      <c r="CW14" s="41"/>
      <c r="CX14" s="41"/>
      <c r="CY14" s="41"/>
      <c r="CZ14" s="41"/>
      <c r="DA14" s="41"/>
      <c r="DB14" s="41"/>
      <c r="DC14" s="38"/>
    </row>
    <row r="15" spans="1:107" s="15" customFormat="1" ht="15.75" customHeight="1" x14ac:dyDescent="0.25">
      <c r="A15" s="29"/>
      <c r="B15" s="29"/>
      <c r="C15" s="44" t="s">
        <v>36</v>
      </c>
      <c r="D15" s="23"/>
      <c r="E15" s="31"/>
      <c r="F15" s="32"/>
      <c r="G15" s="35"/>
      <c r="H15" s="33">
        <v>2700</v>
      </c>
      <c r="I15" s="35"/>
      <c r="J15" s="35"/>
      <c r="K15" s="31">
        <f t="shared" si="2"/>
        <v>2700</v>
      </c>
      <c r="L15" s="31"/>
      <c r="M15" s="31"/>
      <c r="N15" s="35"/>
      <c r="O15" s="35"/>
      <c r="P15" s="35"/>
      <c r="Q15" s="35"/>
      <c r="R15" s="31">
        <f t="shared" si="3"/>
        <v>0</v>
      </c>
      <c r="S15" s="31"/>
      <c r="T15" s="31"/>
      <c r="U15" s="35"/>
      <c r="V15" s="36"/>
      <c r="W15" s="35"/>
      <c r="X15" s="35"/>
      <c r="Y15" s="31">
        <f>X15+V15+T15</f>
        <v>0</v>
      </c>
      <c r="Z15" s="31"/>
      <c r="AA15" s="31"/>
      <c r="AB15" s="35"/>
      <c r="AC15" s="36"/>
      <c r="AD15" s="35"/>
      <c r="AE15" s="35"/>
      <c r="AF15" s="31">
        <f t="shared" si="5"/>
        <v>0</v>
      </c>
      <c r="AG15" s="35">
        <f t="shared" si="6"/>
        <v>2700</v>
      </c>
      <c r="AH15" s="38">
        <f t="shared" si="0"/>
        <v>2700</v>
      </c>
      <c r="AI15" s="39">
        <v>2700</v>
      </c>
      <c r="AJ15" s="38">
        <f t="shared" si="1"/>
        <v>0</v>
      </c>
      <c r="AK15" s="38"/>
      <c r="AO15" s="9"/>
      <c r="AP15" s="9"/>
      <c r="AQ15" s="40"/>
      <c r="AR15" s="7"/>
      <c r="AS15" s="41"/>
      <c r="AT15" s="41"/>
      <c r="AU15" s="38"/>
      <c r="AW15" s="38"/>
      <c r="AX15" s="38"/>
      <c r="AY15" s="41"/>
      <c r="AZ15" s="41"/>
      <c r="BA15" s="41"/>
      <c r="BB15" s="38"/>
      <c r="BD15" s="38"/>
      <c r="BE15" s="38"/>
      <c r="BF15" s="41"/>
      <c r="BG15" s="41"/>
      <c r="BH15" s="41"/>
      <c r="BI15" s="38"/>
      <c r="BK15" s="38"/>
      <c r="BL15" s="38"/>
      <c r="BM15" s="41"/>
      <c r="BN15" s="41"/>
      <c r="BO15" s="41"/>
      <c r="BP15" s="38"/>
      <c r="BR15" s="38"/>
      <c r="BS15" s="38"/>
      <c r="BT15" s="41"/>
      <c r="BU15" s="38"/>
      <c r="BW15" s="9"/>
      <c r="BX15" s="9"/>
      <c r="BY15" s="40"/>
      <c r="BZ15" s="7"/>
      <c r="CA15" s="41"/>
      <c r="CB15" s="41"/>
      <c r="CC15" s="41"/>
      <c r="CD15" s="41"/>
      <c r="CE15" s="41"/>
      <c r="CF15" s="41"/>
      <c r="CG15" s="41"/>
      <c r="CH15" s="41"/>
      <c r="CI15" s="41"/>
      <c r="CJ15" s="41"/>
      <c r="CK15" s="41"/>
      <c r="CL15" s="41"/>
      <c r="CM15" s="41"/>
      <c r="CN15" s="41"/>
      <c r="CO15" s="41"/>
      <c r="CP15" s="41"/>
      <c r="CQ15" s="41"/>
      <c r="CR15" s="41"/>
      <c r="CS15" s="41"/>
      <c r="CT15" s="41"/>
      <c r="CU15" s="41"/>
      <c r="CV15" s="41"/>
      <c r="CW15" s="41"/>
      <c r="CX15" s="41"/>
      <c r="CY15" s="41"/>
      <c r="CZ15" s="41"/>
      <c r="DA15" s="41"/>
      <c r="DB15" s="41"/>
      <c r="DC15" s="38"/>
    </row>
    <row r="16" spans="1:107" s="15" customFormat="1" x14ac:dyDescent="0.25">
      <c r="A16" s="29">
        <v>244</v>
      </c>
      <c r="B16" s="29">
        <v>223</v>
      </c>
      <c r="C16" s="30" t="s">
        <v>37</v>
      </c>
      <c r="D16" s="23" t="s">
        <v>38</v>
      </c>
      <c r="E16" s="31">
        <f>E18+E17</f>
        <v>0</v>
      </c>
      <c r="F16" s="31">
        <f t="shared" ref="F16:J16" si="8">F18+F17</f>
        <v>55000</v>
      </c>
      <c r="G16" s="31">
        <f t="shared" si="8"/>
        <v>0</v>
      </c>
      <c r="H16" s="31">
        <f t="shared" si="8"/>
        <v>55000</v>
      </c>
      <c r="I16" s="31">
        <f t="shared" si="8"/>
        <v>0</v>
      </c>
      <c r="J16" s="31">
        <f t="shared" si="8"/>
        <v>55000</v>
      </c>
      <c r="K16" s="31">
        <f t="shared" si="2"/>
        <v>165000</v>
      </c>
      <c r="L16" s="31">
        <f>L18+L17</f>
        <v>0</v>
      </c>
      <c r="M16" s="31">
        <f t="shared" ref="M16:Q16" si="9">M18+M17</f>
        <v>55000</v>
      </c>
      <c r="N16" s="31">
        <f t="shared" si="9"/>
        <v>0</v>
      </c>
      <c r="O16" s="31">
        <f t="shared" si="9"/>
        <v>55000</v>
      </c>
      <c r="P16" s="31">
        <f t="shared" si="9"/>
        <v>0</v>
      </c>
      <c r="Q16" s="31">
        <f t="shared" si="9"/>
        <v>55000</v>
      </c>
      <c r="R16" s="31">
        <f t="shared" si="3"/>
        <v>165000</v>
      </c>
      <c r="S16" s="31">
        <f>S18+S17</f>
        <v>0</v>
      </c>
      <c r="T16" s="31">
        <f t="shared" ref="T16:X16" si="10">T18+T17</f>
        <v>0</v>
      </c>
      <c r="U16" s="31">
        <f t="shared" si="10"/>
        <v>0</v>
      </c>
      <c r="V16" s="31">
        <f t="shared" si="10"/>
        <v>0</v>
      </c>
      <c r="W16" s="31">
        <f t="shared" si="10"/>
        <v>0</v>
      </c>
      <c r="X16" s="31">
        <f t="shared" si="10"/>
        <v>0</v>
      </c>
      <c r="Y16" s="31">
        <f t="shared" si="4"/>
        <v>0</v>
      </c>
      <c r="Z16" s="31">
        <f>Z18+Z17</f>
        <v>0</v>
      </c>
      <c r="AA16" s="31">
        <f>AA18+AA17</f>
        <v>0</v>
      </c>
      <c r="AB16" s="31">
        <f t="shared" ref="AB16:AE16" si="11">AB18+AB17</f>
        <v>0</v>
      </c>
      <c r="AC16" s="31">
        <f t="shared" si="11"/>
        <v>0</v>
      </c>
      <c r="AD16" s="31">
        <f t="shared" si="11"/>
        <v>0</v>
      </c>
      <c r="AE16" s="31">
        <f t="shared" si="11"/>
        <v>0</v>
      </c>
      <c r="AF16" s="31">
        <f>AE16+AC16+AA16</f>
        <v>0</v>
      </c>
      <c r="AG16" s="35">
        <f>AF16+Y16+R16+K16</f>
        <v>330000</v>
      </c>
      <c r="AH16" s="38">
        <f t="shared" si="0"/>
        <v>165000</v>
      </c>
      <c r="AI16" s="39">
        <v>330000</v>
      </c>
      <c r="AJ16" s="38">
        <f t="shared" si="1"/>
        <v>0</v>
      </c>
      <c r="AK16" s="38"/>
      <c r="AO16" s="9"/>
      <c r="AP16" s="9"/>
      <c r="AQ16" s="40"/>
      <c r="AR16" s="7"/>
      <c r="AS16" s="41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1"/>
      <c r="BH16" s="41"/>
      <c r="BI16" s="41"/>
      <c r="BJ16" s="41"/>
      <c r="BK16" s="41"/>
      <c r="BL16" s="41"/>
      <c r="BM16" s="41"/>
      <c r="BN16" s="41"/>
      <c r="BO16" s="41"/>
      <c r="BP16" s="41"/>
      <c r="BQ16" s="41"/>
      <c r="BR16" s="41"/>
      <c r="BS16" s="41"/>
      <c r="BT16" s="41"/>
      <c r="BU16" s="38"/>
      <c r="BW16" s="9"/>
      <c r="BX16" s="9"/>
      <c r="BY16" s="40"/>
      <c r="BZ16" s="7"/>
      <c r="CA16" s="41"/>
      <c r="CB16" s="41"/>
      <c r="CC16" s="41"/>
      <c r="CD16" s="41"/>
      <c r="CE16" s="41"/>
      <c r="CF16" s="41"/>
      <c r="CG16" s="41"/>
      <c r="CH16" s="41"/>
      <c r="CI16" s="41"/>
      <c r="CJ16" s="41"/>
      <c r="CK16" s="41"/>
      <c r="CL16" s="41"/>
      <c r="CM16" s="41"/>
      <c r="CN16" s="41"/>
      <c r="CO16" s="41"/>
      <c r="CP16" s="41"/>
      <c r="CQ16" s="41"/>
      <c r="CR16" s="41"/>
      <c r="CS16" s="41"/>
      <c r="CT16" s="41"/>
      <c r="CU16" s="41"/>
      <c r="CV16" s="41"/>
      <c r="CW16" s="41"/>
      <c r="CX16" s="41"/>
      <c r="CY16" s="41"/>
      <c r="CZ16" s="41"/>
      <c r="DA16" s="41"/>
      <c r="DB16" s="41"/>
      <c r="DC16" s="38"/>
    </row>
    <row r="17" spans="1:107" s="15" customFormat="1" x14ac:dyDescent="0.25">
      <c r="A17" s="29"/>
      <c r="B17" s="29"/>
      <c r="C17" s="43" t="s">
        <v>39</v>
      </c>
      <c r="D17" s="23"/>
      <c r="E17" s="31"/>
      <c r="F17" s="31"/>
      <c r="G17" s="31"/>
      <c r="H17" s="31"/>
      <c r="I17" s="31"/>
      <c r="J17" s="31"/>
      <c r="K17" s="31">
        <f t="shared" si="2"/>
        <v>0</v>
      </c>
      <c r="L17" s="31"/>
      <c r="M17" s="31"/>
      <c r="N17" s="31"/>
      <c r="O17" s="31"/>
      <c r="P17" s="31"/>
      <c r="Q17" s="31"/>
      <c r="R17" s="31">
        <f t="shared" si="3"/>
        <v>0</v>
      </c>
      <c r="S17" s="31"/>
      <c r="T17" s="31"/>
      <c r="U17" s="31"/>
      <c r="V17" s="31"/>
      <c r="W17" s="31"/>
      <c r="X17" s="31"/>
      <c r="Y17" s="31">
        <f t="shared" si="4"/>
        <v>0</v>
      </c>
      <c r="Z17" s="31"/>
      <c r="AA17" s="31"/>
      <c r="AB17" s="31"/>
      <c r="AC17" s="31"/>
      <c r="AD17" s="31"/>
      <c r="AE17" s="31"/>
      <c r="AF17" s="31">
        <f t="shared" si="5"/>
        <v>0</v>
      </c>
      <c r="AG17" s="35">
        <f t="shared" si="6"/>
        <v>0</v>
      </c>
      <c r="AH17" s="38">
        <f t="shared" si="0"/>
        <v>0</v>
      </c>
      <c r="AI17" s="39">
        <v>0</v>
      </c>
      <c r="AJ17" s="38"/>
      <c r="AK17" s="38"/>
      <c r="AO17" s="9"/>
      <c r="AP17" s="9"/>
      <c r="AQ17" s="40"/>
      <c r="AR17" s="7"/>
      <c r="AS17" s="41"/>
      <c r="AT17" s="41"/>
      <c r="AU17" s="41"/>
      <c r="AV17" s="41"/>
      <c r="AW17" s="41"/>
      <c r="AX17" s="41"/>
      <c r="AY17" s="41"/>
      <c r="AZ17" s="41"/>
      <c r="BA17" s="41"/>
      <c r="BB17" s="41"/>
      <c r="BC17" s="41"/>
      <c r="BD17" s="41"/>
      <c r="BE17" s="41"/>
      <c r="BF17" s="41"/>
      <c r="BG17" s="41"/>
      <c r="BH17" s="41"/>
      <c r="BI17" s="41"/>
      <c r="BJ17" s="41"/>
      <c r="BK17" s="41"/>
      <c r="BL17" s="41"/>
      <c r="BM17" s="41"/>
      <c r="BN17" s="41"/>
      <c r="BO17" s="41"/>
      <c r="BP17" s="41"/>
      <c r="BQ17" s="41"/>
      <c r="BR17" s="41"/>
      <c r="BS17" s="41"/>
      <c r="BT17" s="41"/>
      <c r="BU17" s="38"/>
      <c r="BW17" s="9"/>
      <c r="BX17" s="9"/>
      <c r="BY17" s="40"/>
      <c r="BZ17" s="7"/>
      <c r="CA17" s="41"/>
      <c r="CB17" s="41"/>
      <c r="CC17" s="41"/>
      <c r="CD17" s="41"/>
      <c r="CE17" s="41"/>
      <c r="CF17" s="41"/>
      <c r="CG17" s="41"/>
      <c r="CH17" s="41"/>
      <c r="CI17" s="41"/>
      <c r="CJ17" s="41"/>
      <c r="CK17" s="41"/>
      <c r="CL17" s="41"/>
      <c r="CM17" s="41"/>
      <c r="CN17" s="41"/>
      <c r="CO17" s="41"/>
      <c r="CP17" s="41"/>
      <c r="CQ17" s="41"/>
      <c r="CR17" s="41"/>
      <c r="CS17" s="41"/>
      <c r="CT17" s="41"/>
      <c r="CU17" s="41"/>
      <c r="CV17" s="41"/>
      <c r="CW17" s="41"/>
      <c r="CX17" s="41"/>
      <c r="CY17" s="41"/>
      <c r="CZ17" s="41"/>
      <c r="DA17" s="41"/>
      <c r="DB17" s="41"/>
      <c r="DC17" s="38"/>
    </row>
    <row r="18" spans="1:107" ht="16.5" customHeight="1" x14ac:dyDescent="0.25">
      <c r="A18" s="45"/>
      <c r="B18" s="45"/>
      <c r="C18" s="43" t="s">
        <v>40</v>
      </c>
      <c r="D18" s="23"/>
      <c r="E18" s="32"/>
      <c r="F18" s="32">
        <v>55000</v>
      </c>
      <c r="G18" s="32"/>
      <c r="H18" s="33">
        <v>55000</v>
      </c>
      <c r="I18" s="32"/>
      <c r="J18" s="33">
        <v>55000</v>
      </c>
      <c r="K18" s="31">
        <f t="shared" si="2"/>
        <v>165000</v>
      </c>
      <c r="L18" s="32"/>
      <c r="M18" s="32">
        <v>55000</v>
      </c>
      <c r="N18" s="32"/>
      <c r="O18" s="33">
        <v>55000</v>
      </c>
      <c r="P18" s="32"/>
      <c r="Q18" s="33">
        <v>55000</v>
      </c>
      <c r="R18" s="31">
        <f t="shared" si="3"/>
        <v>165000</v>
      </c>
      <c r="S18" s="32"/>
      <c r="T18" s="32"/>
      <c r="U18" s="32"/>
      <c r="V18" s="46"/>
      <c r="W18" s="32"/>
      <c r="X18" s="33"/>
      <c r="Y18" s="31">
        <f t="shared" si="4"/>
        <v>0</v>
      </c>
      <c r="Z18" s="32"/>
      <c r="AA18" s="32"/>
      <c r="AB18" s="32"/>
      <c r="AC18" s="46"/>
      <c r="AD18" s="32"/>
      <c r="AE18" s="33"/>
      <c r="AF18" s="31">
        <f t="shared" si="5"/>
        <v>0</v>
      </c>
      <c r="AG18" s="35">
        <f t="shared" si="6"/>
        <v>330000</v>
      </c>
      <c r="AH18" s="38">
        <f t="shared" si="0"/>
        <v>165000</v>
      </c>
      <c r="AI18" s="11">
        <v>330000</v>
      </c>
      <c r="AJ18" s="38">
        <f t="shared" si="1"/>
        <v>0</v>
      </c>
      <c r="AK18" s="38"/>
      <c r="AO18" s="6"/>
      <c r="AP18" s="6"/>
      <c r="AQ18" s="47"/>
      <c r="AR18" s="7"/>
      <c r="AS18" s="14"/>
      <c r="AT18" s="14"/>
      <c r="AU18" s="14"/>
      <c r="AW18" s="14"/>
      <c r="AX18" s="12"/>
      <c r="AY18" s="41"/>
      <c r="AZ18" s="14"/>
      <c r="BA18" s="14"/>
      <c r="BB18" s="14"/>
      <c r="BD18" s="14"/>
      <c r="BE18" s="12"/>
      <c r="BF18" s="41"/>
      <c r="BG18" s="14"/>
      <c r="BH18" s="14"/>
      <c r="BI18" s="14"/>
      <c r="BK18" s="14"/>
      <c r="BL18" s="12"/>
      <c r="BM18" s="41"/>
      <c r="BN18" s="14"/>
      <c r="BO18" s="14"/>
      <c r="BP18" s="14"/>
      <c r="BR18" s="14"/>
      <c r="BS18" s="12"/>
      <c r="BT18" s="41"/>
      <c r="BU18" s="38"/>
      <c r="BW18" s="6"/>
      <c r="BX18" s="6"/>
      <c r="BY18" s="47"/>
      <c r="BZ18" s="7"/>
      <c r="CA18" s="41"/>
      <c r="CB18" s="41"/>
      <c r="CC18" s="41"/>
      <c r="CD18" s="41"/>
      <c r="CE18" s="41"/>
      <c r="CF18" s="41"/>
      <c r="CG18" s="41"/>
      <c r="CH18" s="41"/>
      <c r="CI18" s="41"/>
      <c r="CJ18" s="41"/>
      <c r="CK18" s="41"/>
      <c r="CL18" s="41"/>
      <c r="CM18" s="41"/>
      <c r="CN18" s="41"/>
      <c r="CO18" s="41"/>
      <c r="CP18" s="41"/>
      <c r="CQ18" s="41"/>
      <c r="CR18" s="41"/>
      <c r="CS18" s="41"/>
      <c r="CT18" s="41"/>
      <c r="CU18" s="41"/>
      <c r="CV18" s="41"/>
      <c r="CW18" s="41"/>
      <c r="CX18" s="41"/>
      <c r="CY18" s="41"/>
      <c r="CZ18" s="41"/>
      <c r="DA18" s="41"/>
      <c r="DB18" s="41"/>
      <c r="DC18" s="38"/>
    </row>
    <row r="19" spans="1:107" s="15" customFormat="1" ht="24" customHeight="1" x14ac:dyDescent="0.25">
      <c r="A19" s="45">
        <v>244</v>
      </c>
      <c r="B19" s="45">
        <v>225</v>
      </c>
      <c r="C19" s="30" t="s">
        <v>41</v>
      </c>
      <c r="D19" s="23"/>
      <c r="E19" s="31">
        <f>SUM(E20:E33)</f>
        <v>0</v>
      </c>
      <c r="F19" s="31">
        <f>SUM(F20:F33)</f>
        <v>39077.379999999997</v>
      </c>
      <c r="G19" s="31">
        <f t="shared" ref="G19:J19" si="12">SUM(G20:G33)</f>
        <v>0</v>
      </c>
      <c r="H19" s="31">
        <f t="shared" si="12"/>
        <v>48077.38</v>
      </c>
      <c r="I19" s="31">
        <f t="shared" si="12"/>
        <v>0</v>
      </c>
      <c r="J19" s="31">
        <f t="shared" si="12"/>
        <v>129077.38</v>
      </c>
      <c r="K19" s="31">
        <f>J19+H19+F19</f>
        <v>216232.14</v>
      </c>
      <c r="L19" s="31">
        <f>SUM(L20:L33)</f>
        <v>0</v>
      </c>
      <c r="M19" s="31">
        <f>SUM(M20:M33)</f>
        <v>39077.379999999997</v>
      </c>
      <c r="N19" s="31">
        <f t="shared" ref="N19:Q19" si="13">SUM(N20:N33)</f>
        <v>0</v>
      </c>
      <c r="O19" s="31">
        <f t="shared" si="13"/>
        <v>39077.379999999997</v>
      </c>
      <c r="P19" s="31">
        <f t="shared" si="13"/>
        <v>0</v>
      </c>
      <c r="Q19" s="31">
        <f t="shared" si="13"/>
        <v>39077.379999999997</v>
      </c>
      <c r="R19" s="31">
        <f t="shared" si="3"/>
        <v>117232.13999999998</v>
      </c>
      <c r="S19" s="31">
        <f t="shared" ref="S19:X19" si="14">SUM(S20:S33)</f>
        <v>0</v>
      </c>
      <c r="T19" s="31">
        <f t="shared" si="14"/>
        <v>0</v>
      </c>
      <c r="U19" s="31">
        <f t="shared" si="14"/>
        <v>0</v>
      </c>
      <c r="V19" s="31">
        <f t="shared" si="14"/>
        <v>0</v>
      </c>
      <c r="W19" s="31">
        <f t="shared" si="14"/>
        <v>0</v>
      </c>
      <c r="X19" s="31">
        <f t="shared" si="14"/>
        <v>0</v>
      </c>
      <c r="Y19" s="31">
        <f t="shared" si="4"/>
        <v>0</v>
      </c>
      <c r="Z19" s="31">
        <f t="shared" ref="Z19" si="15">SUM(Z20:Z33)</f>
        <v>0</v>
      </c>
      <c r="AA19" s="31">
        <f>SUM(AA20:AA33)</f>
        <v>0</v>
      </c>
      <c r="AB19" s="31">
        <f t="shared" ref="AB19:AE19" si="16">SUM(AB20:AB33)</f>
        <v>0</v>
      </c>
      <c r="AC19" s="31">
        <f t="shared" si="16"/>
        <v>0</v>
      </c>
      <c r="AD19" s="31">
        <f t="shared" si="16"/>
        <v>0</v>
      </c>
      <c r="AE19" s="31">
        <f t="shared" si="16"/>
        <v>0</v>
      </c>
      <c r="AF19" s="31">
        <f>AE19+AC19+AA19</f>
        <v>0</v>
      </c>
      <c r="AG19" s="35">
        <f>AF19+Y19+R19+K19</f>
        <v>333464.28000000003</v>
      </c>
      <c r="AH19" s="38">
        <f t="shared" si="0"/>
        <v>216232.14</v>
      </c>
      <c r="AI19" s="39">
        <v>333464.28000000003</v>
      </c>
      <c r="AJ19" s="38">
        <f t="shared" si="1"/>
        <v>0</v>
      </c>
      <c r="AK19" s="38"/>
      <c r="AO19" s="6"/>
      <c r="AP19" s="6"/>
      <c r="AQ19" s="40"/>
      <c r="AR19" s="7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41"/>
      <c r="BE19" s="41"/>
      <c r="BF19" s="41"/>
      <c r="BG19" s="41"/>
      <c r="BH19" s="41"/>
      <c r="BI19" s="41"/>
      <c r="BJ19" s="41"/>
      <c r="BK19" s="41"/>
      <c r="BL19" s="41"/>
      <c r="BM19" s="41"/>
      <c r="BN19" s="41"/>
      <c r="BO19" s="41"/>
      <c r="BP19" s="41"/>
      <c r="BQ19" s="41"/>
      <c r="BR19" s="41"/>
      <c r="BS19" s="41"/>
      <c r="BT19" s="41"/>
      <c r="BU19" s="38"/>
      <c r="BW19" s="6"/>
      <c r="BX19" s="6"/>
      <c r="BY19" s="40"/>
      <c r="BZ19" s="7"/>
      <c r="CA19" s="41"/>
      <c r="CB19" s="41"/>
      <c r="CC19" s="41"/>
      <c r="CD19" s="41"/>
      <c r="CE19" s="41"/>
      <c r="CF19" s="41"/>
      <c r="CG19" s="41"/>
      <c r="CH19" s="41"/>
      <c r="CI19" s="41"/>
      <c r="CJ19" s="41"/>
      <c r="CK19" s="41"/>
      <c r="CL19" s="41"/>
      <c r="CM19" s="41"/>
      <c r="CN19" s="41"/>
      <c r="CO19" s="41"/>
      <c r="CP19" s="41"/>
      <c r="CQ19" s="41"/>
      <c r="CR19" s="41"/>
      <c r="CS19" s="41"/>
      <c r="CT19" s="41"/>
      <c r="CU19" s="41"/>
      <c r="CV19" s="41"/>
      <c r="CW19" s="41"/>
      <c r="CX19" s="41"/>
      <c r="CY19" s="41"/>
      <c r="CZ19" s="41"/>
      <c r="DA19" s="41"/>
      <c r="DB19" s="41"/>
      <c r="DC19" s="38"/>
    </row>
    <row r="20" spans="1:107" ht="14.25" customHeight="1" x14ac:dyDescent="0.25">
      <c r="A20" s="45"/>
      <c r="B20" s="45"/>
      <c r="C20" s="48" t="s">
        <v>42</v>
      </c>
      <c r="D20" s="23" t="s">
        <v>43</v>
      </c>
      <c r="E20" s="32"/>
      <c r="F20" s="32"/>
      <c r="G20" s="33"/>
      <c r="H20" s="33"/>
      <c r="I20" s="33"/>
      <c r="J20" s="33">
        <v>30000</v>
      </c>
      <c r="K20" s="31">
        <f t="shared" si="2"/>
        <v>30000</v>
      </c>
      <c r="L20" s="32"/>
      <c r="M20" s="32"/>
      <c r="N20" s="33"/>
      <c r="O20" s="33"/>
      <c r="P20" s="33"/>
      <c r="Q20" s="33"/>
      <c r="R20" s="31">
        <f t="shared" si="3"/>
        <v>0</v>
      </c>
      <c r="S20" s="32"/>
      <c r="T20" s="32"/>
      <c r="U20" s="33"/>
      <c r="V20" s="46"/>
      <c r="W20" s="33"/>
      <c r="X20" s="33"/>
      <c r="Y20" s="31">
        <f t="shared" si="4"/>
        <v>0</v>
      </c>
      <c r="Z20" s="32"/>
      <c r="AA20" s="32"/>
      <c r="AB20" s="33"/>
      <c r="AC20" s="46"/>
      <c r="AD20" s="33"/>
      <c r="AE20" s="33"/>
      <c r="AF20" s="31">
        <f t="shared" si="5"/>
        <v>0</v>
      </c>
      <c r="AG20" s="35">
        <f t="shared" si="6"/>
        <v>30000</v>
      </c>
      <c r="AH20" s="38">
        <f t="shared" si="0"/>
        <v>30000</v>
      </c>
      <c r="AI20" s="11">
        <v>30000</v>
      </c>
      <c r="AJ20" s="38">
        <f t="shared" si="1"/>
        <v>0</v>
      </c>
      <c r="AK20" s="38"/>
      <c r="AO20" s="6"/>
      <c r="AP20" s="6"/>
      <c r="AQ20" s="49"/>
      <c r="AR20" s="7"/>
      <c r="AS20" s="14"/>
      <c r="AT20" s="14"/>
      <c r="AU20" s="12"/>
      <c r="AW20" s="12"/>
      <c r="AX20" s="12"/>
      <c r="AY20" s="41"/>
      <c r="AZ20" s="14"/>
      <c r="BA20" s="14"/>
      <c r="BB20" s="12"/>
      <c r="BD20" s="12"/>
      <c r="BE20" s="12"/>
      <c r="BF20" s="41"/>
      <c r="BG20" s="14"/>
      <c r="BH20" s="14"/>
      <c r="BI20" s="12"/>
      <c r="BK20" s="12"/>
      <c r="BL20" s="12"/>
      <c r="BM20" s="41"/>
      <c r="BN20" s="14"/>
      <c r="BO20" s="14"/>
      <c r="BP20" s="12"/>
      <c r="BR20" s="12"/>
      <c r="BS20" s="12"/>
      <c r="BT20" s="41"/>
      <c r="BU20" s="38"/>
      <c r="BW20" s="6"/>
      <c r="BX20" s="6"/>
      <c r="BY20" s="49"/>
      <c r="BZ20" s="7"/>
      <c r="CA20" s="41"/>
      <c r="CB20" s="41"/>
      <c r="CC20" s="41"/>
      <c r="CD20" s="41"/>
      <c r="CE20" s="41"/>
      <c r="CF20" s="41"/>
      <c r="CG20" s="41"/>
      <c r="CH20" s="41"/>
      <c r="CI20" s="41"/>
      <c r="CJ20" s="41"/>
      <c r="CK20" s="41"/>
      <c r="CL20" s="41"/>
      <c r="CM20" s="41"/>
      <c r="CN20" s="41"/>
      <c r="CO20" s="41"/>
      <c r="CP20" s="41"/>
      <c r="CQ20" s="41"/>
      <c r="CR20" s="41"/>
      <c r="CS20" s="41"/>
      <c r="CT20" s="41"/>
      <c r="CU20" s="41"/>
      <c r="CV20" s="41"/>
      <c r="CW20" s="41"/>
      <c r="CX20" s="41"/>
      <c r="CY20" s="41"/>
      <c r="CZ20" s="41"/>
      <c r="DA20" s="41"/>
      <c r="DB20" s="41"/>
      <c r="DC20" s="38"/>
    </row>
    <row r="21" spans="1:107" ht="16.5" customHeight="1" x14ac:dyDescent="0.25">
      <c r="A21" s="45"/>
      <c r="B21" s="45"/>
      <c r="C21" s="48" t="s">
        <v>44</v>
      </c>
      <c r="D21" s="23" t="s">
        <v>43</v>
      </c>
      <c r="E21" s="32"/>
      <c r="F21" s="32"/>
      <c r="G21" s="33"/>
      <c r="H21" s="33"/>
      <c r="I21" s="33"/>
      <c r="J21" s="33">
        <v>10000</v>
      </c>
      <c r="K21" s="31">
        <f t="shared" si="2"/>
        <v>10000</v>
      </c>
      <c r="L21" s="32"/>
      <c r="M21" s="32"/>
      <c r="N21" s="33"/>
      <c r="O21" s="33"/>
      <c r="P21" s="33"/>
      <c r="Q21" s="33"/>
      <c r="R21" s="31">
        <f t="shared" si="3"/>
        <v>0</v>
      </c>
      <c r="S21" s="32"/>
      <c r="T21" s="32"/>
      <c r="U21" s="33"/>
      <c r="V21" s="46"/>
      <c r="W21" s="33"/>
      <c r="X21" s="33"/>
      <c r="Y21" s="31">
        <f t="shared" si="4"/>
        <v>0</v>
      </c>
      <c r="Z21" s="32"/>
      <c r="AA21" s="32"/>
      <c r="AB21" s="33"/>
      <c r="AC21" s="46"/>
      <c r="AD21" s="33"/>
      <c r="AE21" s="33"/>
      <c r="AF21" s="31">
        <f t="shared" si="5"/>
        <v>0</v>
      </c>
      <c r="AG21" s="35">
        <f t="shared" si="6"/>
        <v>10000</v>
      </c>
      <c r="AH21" s="38">
        <f t="shared" si="0"/>
        <v>10000</v>
      </c>
      <c r="AI21" s="11">
        <v>10000</v>
      </c>
      <c r="AJ21" s="38">
        <f t="shared" si="1"/>
        <v>0</v>
      </c>
      <c r="AK21" s="38"/>
      <c r="AO21" s="6"/>
      <c r="AP21" s="6"/>
      <c r="AQ21" s="49"/>
      <c r="AR21" s="7"/>
      <c r="AS21" s="14"/>
      <c r="AT21" s="14"/>
      <c r="AU21" s="12"/>
      <c r="AW21" s="12"/>
      <c r="AX21" s="12"/>
      <c r="AY21" s="41"/>
      <c r="AZ21" s="14"/>
      <c r="BA21" s="14"/>
      <c r="BB21" s="12"/>
      <c r="BD21" s="12"/>
      <c r="BE21" s="12"/>
      <c r="BF21" s="41"/>
      <c r="BG21" s="14"/>
      <c r="BH21" s="14"/>
      <c r="BI21" s="12"/>
      <c r="BK21" s="12"/>
      <c r="BL21" s="12"/>
      <c r="BM21" s="41"/>
      <c r="BN21" s="14"/>
      <c r="BO21" s="14"/>
      <c r="BP21" s="12"/>
      <c r="BR21" s="12"/>
      <c r="BS21" s="12"/>
      <c r="BT21" s="41"/>
      <c r="BU21" s="38"/>
      <c r="BW21" s="6"/>
      <c r="BX21" s="6"/>
      <c r="BY21" s="49"/>
      <c r="BZ21" s="7"/>
      <c r="CA21" s="41"/>
      <c r="CB21" s="41"/>
      <c r="CC21" s="41"/>
      <c r="CD21" s="41"/>
      <c r="CE21" s="41"/>
      <c r="CF21" s="41"/>
      <c r="CG21" s="41"/>
      <c r="CH21" s="41"/>
      <c r="CI21" s="41"/>
      <c r="CJ21" s="41"/>
      <c r="CK21" s="41"/>
      <c r="CL21" s="41"/>
      <c r="CM21" s="41"/>
      <c r="CN21" s="41"/>
      <c r="CO21" s="41"/>
      <c r="CP21" s="41"/>
      <c r="CQ21" s="41"/>
      <c r="CR21" s="41"/>
      <c r="CS21" s="41"/>
      <c r="CT21" s="41"/>
      <c r="CU21" s="41"/>
      <c r="CV21" s="41"/>
      <c r="CW21" s="41"/>
      <c r="CX21" s="41"/>
      <c r="CY21" s="41"/>
      <c r="CZ21" s="41"/>
      <c r="DA21" s="41"/>
      <c r="DB21" s="41"/>
      <c r="DC21" s="38"/>
    </row>
    <row r="22" spans="1:107" ht="19.5" customHeight="1" x14ac:dyDescent="0.25">
      <c r="A22" s="45"/>
      <c r="B22" s="45"/>
      <c r="C22" s="43" t="s">
        <v>45</v>
      </c>
      <c r="D22" s="23"/>
      <c r="E22" s="32"/>
      <c r="F22" s="32"/>
      <c r="G22" s="33"/>
      <c r="H22" s="33"/>
      <c r="I22" s="33"/>
      <c r="J22" s="33">
        <v>20000</v>
      </c>
      <c r="K22" s="31">
        <f t="shared" si="2"/>
        <v>20000</v>
      </c>
      <c r="L22" s="32"/>
      <c r="M22" s="32"/>
      <c r="N22" s="33"/>
      <c r="O22" s="33"/>
      <c r="P22" s="33"/>
      <c r="Q22" s="33"/>
      <c r="R22" s="31">
        <f t="shared" si="3"/>
        <v>0</v>
      </c>
      <c r="S22" s="32"/>
      <c r="T22" s="32"/>
      <c r="U22" s="33"/>
      <c r="V22" s="46"/>
      <c r="W22" s="33"/>
      <c r="X22" s="33"/>
      <c r="Y22" s="31">
        <f t="shared" si="4"/>
        <v>0</v>
      </c>
      <c r="Z22" s="32"/>
      <c r="AA22" s="32"/>
      <c r="AB22" s="33"/>
      <c r="AC22" s="46"/>
      <c r="AD22" s="33"/>
      <c r="AE22" s="33"/>
      <c r="AF22" s="31">
        <f t="shared" si="5"/>
        <v>0</v>
      </c>
      <c r="AG22" s="35">
        <f t="shared" si="6"/>
        <v>20000</v>
      </c>
      <c r="AH22" s="38">
        <f t="shared" si="0"/>
        <v>20000</v>
      </c>
      <c r="AI22" s="11">
        <v>20000</v>
      </c>
      <c r="AJ22" s="38">
        <f t="shared" si="1"/>
        <v>0</v>
      </c>
      <c r="AK22" s="38"/>
      <c r="AO22" s="6"/>
      <c r="AP22" s="6"/>
      <c r="AQ22" s="47"/>
      <c r="AR22" s="7"/>
      <c r="AS22" s="14"/>
      <c r="AT22" s="14"/>
      <c r="AU22" s="12"/>
      <c r="AW22" s="12"/>
      <c r="AX22" s="12"/>
      <c r="AY22" s="41"/>
      <c r="AZ22" s="14"/>
      <c r="BA22" s="14"/>
      <c r="BB22" s="12"/>
      <c r="BD22" s="12"/>
      <c r="BE22" s="12"/>
      <c r="BF22" s="41"/>
      <c r="BG22" s="14"/>
      <c r="BH22" s="14"/>
      <c r="BI22" s="12"/>
      <c r="BK22" s="12"/>
      <c r="BL22" s="12"/>
      <c r="BM22" s="41"/>
      <c r="BN22" s="14"/>
      <c r="BO22" s="14"/>
      <c r="BP22" s="12"/>
      <c r="BR22" s="12"/>
      <c r="BS22" s="12"/>
      <c r="BT22" s="41"/>
      <c r="BU22" s="38"/>
      <c r="BW22" s="6"/>
      <c r="BX22" s="6"/>
      <c r="BY22" s="47"/>
      <c r="BZ22" s="7"/>
      <c r="CA22" s="41"/>
      <c r="CB22" s="41"/>
      <c r="CC22" s="41"/>
      <c r="CD22" s="41"/>
      <c r="CE22" s="41"/>
      <c r="CF22" s="41"/>
      <c r="CG22" s="41"/>
      <c r="CH22" s="41"/>
      <c r="CI22" s="41"/>
      <c r="CJ22" s="41"/>
      <c r="CK22" s="41"/>
      <c r="CL22" s="41"/>
      <c r="CM22" s="41"/>
      <c r="CN22" s="41"/>
      <c r="CO22" s="41"/>
      <c r="CP22" s="41"/>
      <c r="CQ22" s="41"/>
      <c r="CR22" s="41"/>
      <c r="CS22" s="41"/>
      <c r="CT22" s="41"/>
      <c r="CU22" s="41"/>
      <c r="CV22" s="41"/>
      <c r="CW22" s="41"/>
      <c r="CX22" s="41"/>
      <c r="CY22" s="41"/>
      <c r="CZ22" s="41"/>
      <c r="DA22" s="41"/>
      <c r="DB22" s="41"/>
      <c r="DC22" s="38"/>
    </row>
    <row r="23" spans="1:107" ht="18.75" customHeight="1" x14ac:dyDescent="0.25">
      <c r="A23" s="45"/>
      <c r="B23" s="45"/>
      <c r="C23" s="43" t="s">
        <v>46</v>
      </c>
      <c r="D23" s="23"/>
      <c r="E23" s="32"/>
      <c r="F23" s="32">
        <v>5000</v>
      </c>
      <c r="G23" s="33"/>
      <c r="H23" s="33">
        <v>5000</v>
      </c>
      <c r="I23" s="33"/>
      <c r="J23" s="33">
        <v>5000</v>
      </c>
      <c r="K23" s="31">
        <f t="shared" si="2"/>
        <v>15000</v>
      </c>
      <c r="L23" s="32"/>
      <c r="M23" s="32">
        <v>5000</v>
      </c>
      <c r="N23" s="33"/>
      <c r="O23" s="33">
        <v>5000</v>
      </c>
      <c r="P23" s="33"/>
      <c r="Q23" s="33">
        <v>5000</v>
      </c>
      <c r="R23" s="31">
        <f t="shared" si="3"/>
        <v>15000</v>
      </c>
      <c r="S23" s="32"/>
      <c r="T23" s="32"/>
      <c r="U23" s="33"/>
      <c r="V23" s="46"/>
      <c r="W23" s="33"/>
      <c r="X23" s="33"/>
      <c r="Y23" s="31">
        <f t="shared" si="4"/>
        <v>0</v>
      </c>
      <c r="Z23" s="32"/>
      <c r="AA23" s="32"/>
      <c r="AB23" s="33"/>
      <c r="AC23" s="46"/>
      <c r="AD23" s="33"/>
      <c r="AE23" s="33"/>
      <c r="AF23" s="31">
        <f t="shared" si="5"/>
        <v>0</v>
      </c>
      <c r="AG23" s="35">
        <f t="shared" si="6"/>
        <v>30000</v>
      </c>
      <c r="AH23" s="38">
        <f t="shared" si="0"/>
        <v>15000</v>
      </c>
      <c r="AI23" s="11">
        <v>30000</v>
      </c>
      <c r="AJ23" s="38">
        <f t="shared" si="1"/>
        <v>0</v>
      </c>
      <c r="AK23" s="38"/>
      <c r="AO23" s="6"/>
      <c r="AP23" s="6"/>
      <c r="AQ23" s="47"/>
      <c r="AR23" s="7"/>
      <c r="AS23" s="14"/>
      <c r="AT23" s="14"/>
      <c r="AU23" s="12"/>
      <c r="AW23" s="12"/>
      <c r="AX23" s="12"/>
      <c r="AY23" s="41"/>
      <c r="AZ23" s="14"/>
      <c r="BA23" s="14"/>
      <c r="BB23" s="12"/>
      <c r="BD23" s="12"/>
      <c r="BE23" s="12"/>
      <c r="BF23" s="41"/>
      <c r="BG23" s="14"/>
      <c r="BH23" s="14"/>
      <c r="BI23" s="12"/>
      <c r="BK23" s="12"/>
      <c r="BL23" s="12"/>
      <c r="BM23" s="41"/>
      <c r="BN23" s="14"/>
      <c r="BO23" s="14"/>
      <c r="BP23" s="12"/>
      <c r="BR23" s="12"/>
      <c r="BS23" s="12"/>
      <c r="BT23" s="41"/>
      <c r="BU23" s="38"/>
      <c r="BW23" s="6"/>
      <c r="BX23" s="6"/>
      <c r="BY23" s="47"/>
      <c r="BZ23" s="7"/>
      <c r="CA23" s="41"/>
      <c r="CB23" s="41"/>
      <c r="CC23" s="41"/>
      <c r="CD23" s="41"/>
      <c r="CE23" s="41"/>
      <c r="CF23" s="41"/>
      <c r="CG23" s="41"/>
      <c r="CH23" s="41"/>
      <c r="CI23" s="41"/>
      <c r="CJ23" s="41"/>
      <c r="CK23" s="41"/>
      <c r="CL23" s="41"/>
      <c r="CM23" s="41"/>
      <c r="CN23" s="41"/>
      <c r="CO23" s="41"/>
      <c r="CP23" s="41"/>
      <c r="CQ23" s="41"/>
      <c r="CR23" s="41"/>
      <c r="CS23" s="41"/>
      <c r="CT23" s="41"/>
      <c r="CU23" s="41"/>
      <c r="CV23" s="41"/>
      <c r="CW23" s="41"/>
      <c r="CX23" s="41"/>
      <c r="CY23" s="41"/>
      <c r="CZ23" s="41"/>
      <c r="DA23" s="41"/>
      <c r="DB23" s="41"/>
      <c r="DC23" s="38"/>
    </row>
    <row r="24" spans="1:107" ht="16.5" customHeight="1" x14ac:dyDescent="0.25">
      <c r="A24" s="45"/>
      <c r="B24" s="45"/>
      <c r="C24" s="43" t="s">
        <v>47</v>
      </c>
      <c r="D24" s="23"/>
      <c r="E24" s="32"/>
      <c r="F24" s="32"/>
      <c r="G24" s="33"/>
      <c r="H24" s="33"/>
      <c r="I24" s="33"/>
      <c r="J24" s="33"/>
      <c r="K24" s="31">
        <f t="shared" si="2"/>
        <v>0</v>
      </c>
      <c r="L24" s="32"/>
      <c r="M24" s="32"/>
      <c r="N24" s="33"/>
      <c r="O24" s="33"/>
      <c r="P24" s="33"/>
      <c r="Q24" s="33"/>
      <c r="R24" s="31">
        <f t="shared" si="3"/>
        <v>0</v>
      </c>
      <c r="S24" s="32"/>
      <c r="T24" s="32"/>
      <c r="U24" s="33"/>
      <c r="V24" s="46"/>
      <c r="W24" s="33"/>
      <c r="X24" s="33"/>
      <c r="Y24" s="31">
        <f t="shared" si="4"/>
        <v>0</v>
      </c>
      <c r="Z24" s="32"/>
      <c r="AA24" s="32"/>
      <c r="AB24" s="33"/>
      <c r="AC24" s="46"/>
      <c r="AD24" s="33"/>
      <c r="AE24" s="33"/>
      <c r="AF24" s="31">
        <f t="shared" si="5"/>
        <v>0</v>
      </c>
      <c r="AG24" s="35">
        <f t="shared" si="6"/>
        <v>0</v>
      </c>
      <c r="AH24" s="38">
        <f t="shared" si="0"/>
        <v>0</v>
      </c>
      <c r="AI24" s="11">
        <v>0</v>
      </c>
      <c r="AJ24" s="38">
        <f t="shared" si="1"/>
        <v>0</v>
      </c>
      <c r="AK24" s="38"/>
      <c r="AO24" s="6"/>
      <c r="AP24" s="6"/>
      <c r="AQ24" s="47"/>
      <c r="AR24" s="7"/>
      <c r="AS24" s="14"/>
      <c r="AT24" s="14"/>
      <c r="AU24" s="12"/>
      <c r="AW24" s="12"/>
      <c r="AX24" s="12"/>
      <c r="AY24" s="41"/>
      <c r="AZ24" s="14"/>
      <c r="BA24" s="14"/>
      <c r="BB24" s="12"/>
      <c r="BD24" s="12"/>
      <c r="BE24" s="12"/>
      <c r="BF24" s="41"/>
      <c r="BG24" s="14"/>
      <c r="BH24" s="14"/>
      <c r="BI24" s="12"/>
      <c r="BK24" s="12"/>
      <c r="BL24" s="12"/>
      <c r="BM24" s="41"/>
      <c r="BN24" s="14"/>
      <c r="BO24" s="14"/>
      <c r="BP24" s="12"/>
      <c r="BR24" s="12"/>
      <c r="BS24" s="12"/>
      <c r="BT24" s="41"/>
      <c r="BU24" s="38"/>
      <c r="BW24" s="6"/>
      <c r="BX24" s="6"/>
      <c r="BY24" s="47"/>
      <c r="BZ24" s="7"/>
      <c r="CA24" s="41"/>
      <c r="CB24" s="41"/>
      <c r="CC24" s="41"/>
      <c r="CD24" s="41"/>
      <c r="CE24" s="41"/>
      <c r="CF24" s="41"/>
      <c r="CG24" s="41"/>
      <c r="CH24" s="41"/>
      <c r="CI24" s="41"/>
      <c r="CJ24" s="41"/>
      <c r="CK24" s="41"/>
      <c r="CL24" s="41"/>
      <c r="CM24" s="41"/>
      <c r="CN24" s="41"/>
      <c r="CO24" s="41"/>
      <c r="CP24" s="41"/>
      <c r="CQ24" s="41"/>
      <c r="CR24" s="41"/>
      <c r="CS24" s="41"/>
      <c r="CT24" s="41"/>
      <c r="CU24" s="41"/>
      <c r="CV24" s="41"/>
      <c r="CW24" s="41"/>
      <c r="CX24" s="41"/>
      <c r="CY24" s="41"/>
      <c r="CZ24" s="41"/>
      <c r="DA24" s="41"/>
      <c r="DB24" s="41"/>
      <c r="DC24" s="38"/>
    </row>
    <row r="25" spans="1:107" ht="16.5" customHeight="1" x14ac:dyDescent="0.25">
      <c r="A25" s="45"/>
      <c r="B25" s="45"/>
      <c r="C25" s="43" t="s">
        <v>48</v>
      </c>
      <c r="D25" s="23"/>
      <c r="E25" s="32"/>
      <c r="F25" s="32"/>
      <c r="G25" s="33"/>
      <c r="H25" s="33">
        <v>9000</v>
      </c>
      <c r="I25" s="33"/>
      <c r="J25" s="33"/>
      <c r="K25" s="31">
        <f t="shared" si="2"/>
        <v>9000</v>
      </c>
      <c r="L25" s="32"/>
      <c r="M25" s="32"/>
      <c r="N25" s="33"/>
      <c r="O25" s="33"/>
      <c r="P25" s="33"/>
      <c r="Q25" s="33"/>
      <c r="R25" s="31">
        <f t="shared" si="3"/>
        <v>0</v>
      </c>
      <c r="S25" s="32"/>
      <c r="T25" s="32"/>
      <c r="U25" s="33"/>
      <c r="V25" s="46"/>
      <c r="W25" s="33"/>
      <c r="X25" s="33"/>
      <c r="Y25" s="31"/>
      <c r="Z25" s="32"/>
      <c r="AA25" s="32"/>
      <c r="AB25" s="33"/>
      <c r="AC25" s="46"/>
      <c r="AD25" s="33"/>
      <c r="AE25" s="33"/>
      <c r="AF25" s="31"/>
      <c r="AG25" s="35">
        <f t="shared" si="6"/>
        <v>9000</v>
      </c>
      <c r="AH25" s="38">
        <f t="shared" si="0"/>
        <v>9000</v>
      </c>
      <c r="AI25" s="11">
        <v>9000</v>
      </c>
      <c r="AJ25" s="38">
        <f t="shared" si="1"/>
        <v>0</v>
      </c>
      <c r="AK25" s="38"/>
      <c r="AO25" s="6"/>
      <c r="AP25" s="6"/>
      <c r="AQ25" s="47"/>
      <c r="AR25" s="7"/>
      <c r="AS25" s="14"/>
      <c r="AT25" s="14"/>
      <c r="AU25" s="12"/>
      <c r="AW25" s="12"/>
      <c r="AX25" s="12"/>
      <c r="AY25" s="41"/>
      <c r="AZ25" s="14"/>
      <c r="BA25" s="14"/>
      <c r="BB25" s="12"/>
      <c r="BD25" s="12"/>
      <c r="BE25" s="12"/>
      <c r="BF25" s="41"/>
      <c r="BG25" s="14"/>
      <c r="BH25" s="14"/>
      <c r="BI25" s="12"/>
      <c r="BK25" s="12"/>
      <c r="BL25" s="12"/>
      <c r="BM25" s="41"/>
      <c r="BN25" s="14"/>
      <c r="BO25" s="14"/>
      <c r="BP25" s="12"/>
      <c r="BR25" s="12"/>
      <c r="BS25" s="12"/>
      <c r="BT25" s="41"/>
      <c r="BU25" s="38"/>
      <c r="BW25" s="6"/>
      <c r="BX25" s="6"/>
      <c r="BY25" s="47"/>
      <c r="BZ25" s="7"/>
      <c r="CA25" s="41"/>
      <c r="CB25" s="41"/>
      <c r="CC25" s="41"/>
      <c r="CD25" s="41"/>
      <c r="CE25" s="41"/>
      <c r="CF25" s="41"/>
      <c r="CG25" s="41"/>
      <c r="CH25" s="41"/>
      <c r="CI25" s="41"/>
      <c r="CJ25" s="41"/>
      <c r="CK25" s="41"/>
      <c r="CL25" s="41"/>
      <c r="CM25" s="41"/>
      <c r="CN25" s="41"/>
      <c r="CO25" s="41"/>
      <c r="CP25" s="41"/>
      <c r="CQ25" s="41"/>
      <c r="CR25" s="41"/>
      <c r="CS25" s="41"/>
      <c r="CT25" s="41"/>
      <c r="CU25" s="41"/>
      <c r="CV25" s="41"/>
      <c r="CW25" s="41"/>
      <c r="CX25" s="41"/>
      <c r="CY25" s="41"/>
      <c r="CZ25" s="41"/>
      <c r="DA25" s="41"/>
      <c r="DB25" s="41"/>
      <c r="DC25" s="38"/>
    </row>
    <row r="26" spans="1:107" ht="16.5" customHeight="1" x14ac:dyDescent="0.25">
      <c r="A26" s="45"/>
      <c r="B26" s="45"/>
      <c r="C26" s="43" t="s">
        <v>49</v>
      </c>
      <c r="D26" s="23"/>
      <c r="E26" s="32"/>
      <c r="F26" s="32">
        <v>10000</v>
      </c>
      <c r="G26" s="33"/>
      <c r="H26" s="33">
        <v>10000</v>
      </c>
      <c r="I26" s="33"/>
      <c r="J26" s="33">
        <v>10000</v>
      </c>
      <c r="K26" s="31">
        <f t="shared" si="2"/>
        <v>30000</v>
      </c>
      <c r="L26" s="32"/>
      <c r="M26" s="32">
        <v>10000</v>
      </c>
      <c r="N26" s="33"/>
      <c r="O26" s="33">
        <v>10000</v>
      </c>
      <c r="P26" s="33"/>
      <c r="Q26" s="33">
        <v>10000</v>
      </c>
      <c r="R26" s="31">
        <f t="shared" si="3"/>
        <v>30000</v>
      </c>
      <c r="S26" s="32"/>
      <c r="T26" s="32"/>
      <c r="U26" s="33"/>
      <c r="V26" s="46"/>
      <c r="W26" s="33"/>
      <c r="X26" s="33"/>
      <c r="Y26" s="31"/>
      <c r="Z26" s="32"/>
      <c r="AA26" s="32"/>
      <c r="AB26" s="33"/>
      <c r="AC26" s="46"/>
      <c r="AD26" s="33"/>
      <c r="AE26" s="33"/>
      <c r="AF26" s="31"/>
      <c r="AG26" s="35">
        <f t="shared" si="6"/>
        <v>60000</v>
      </c>
      <c r="AH26" s="38">
        <f t="shared" si="0"/>
        <v>30000</v>
      </c>
      <c r="AI26" s="11">
        <v>60000</v>
      </c>
      <c r="AJ26" s="38">
        <f t="shared" si="1"/>
        <v>0</v>
      </c>
      <c r="AK26" s="38"/>
      <c r="AO26" s="6"/>
      <c r="AP26" s="6"/>
      <c r="AQ26" s="47"/>
      <c r="AR26" s="7"/>
      <c r="AS26" s="14"/>
      <c r="AT26" s="14"/>
      <c r="AU26" s="12"/>
      <c r="AW26" s="12"/>
      <c r="AX26" s="12"/>
      <c r="AY26" s="41"/>
      <c r="AZ26" s="14"/>
      <c r="BA26" s="14"/>
      <c r="BB26" s="12"/>
      <c r="BD26" s="12"/>
      <c r="BE26" s="12"/>
      <c r="BF26" s="41"/>
      <c r="BG26" s="14"/>
      <c r="BH26" s="14"/>
      <c r="BI26" s="12"/>
      <c r="BK26" s="12"/>
      <c r="BL26" s="12"/>
      <c r="BM26" s="41"/>
      <c r="BN26" s="14"/>
      <c r="BO26" s="14"/>
      <c r="BP26" s="12"/>
      <c r="BR26" s="12"/>
      <c r="BS26" s="12"/>
      <c r="BT26" s="41"/>
      <c r="BU26" s="38"/>
      <c r="BW26" s="6"/>
      <c r="BX26" s="6"/>
      <c r="BY26" s="47"/>
      <c r="BZ26" s="7"/>
      <c r="CA26" s="41"/>
      <c r="CB26" s="41"/>
      <c r="CC26" s="41"/>
      <c r="CD26" s="41"/>
      <c r="CE26" s="41"/>
      <c r="CF26" s="41"/>
      <c r="CG26" s="41"/>
      <c r="CH26" s="41"/>
      <c r="CI26" s="41"/>
      <c r="CJ26" s="41"/>
      <c r="CK26" s="41"/>
      <c r="CL26" s="41"/>
      <c r="CM26" s="41"/>
      <c r="CN26" s="41"/>
      <c r="CO26" s="41"/>
      <c r="CP26" s="41"/>
      <c r="CQ26" s="41"/>
      <c r="CR26" s="41"/>
      <c r="CS26" s="41"/>
      <c r="CT26" s="41"/>
      <c r="CU26" s="41"/>
      <c r="CV26" s="41"/>
      <c r="CW26" s="41"/>
      <c r="CX26" s="41"/>
      <c r="CY26" s="41"/>
      <c r="CZ26" s="41"/>
      <c r="DA26" s="41"/>
      <c r="DB26" s="41"/>
      <c r="DC26" s="38"/>
    </row>
    <row r="27" spans="1:107" ht="15" customHeight="1" x14ac:dyDescent="0.25">
      <c r="A27" s="45"/>
      <c r="B27" s="45"/>
      <c r="C27" s="43" t="s">
        <v>50</v>
      </c>
      <c r="D27" s="23" t="s">
        <v>51</v>
      </c>
      <c r="E27" s="32"/>
      <c r="F27" s="32">
        <v>15000</v>
      </c>
      <c r="G27" s="33"/>
      <c r="H27" s="33">
        <v>15000</v>
      </c>
      <c r="I27" s="33"/>
      <c r="J27" s="33">
        <v>15000</v>
      </c>
      <c r="K27" s="31">
        <f t="shared" si="2"/>
        <v>45000</v>
      </c>
      <c r="L27" s="32"/>
      <c r="M27" s="32">
        <v>15000</v>
      </c>
      <c r="N27" s="33"/>
      <c r="O27" s="33">
        <v>15000</v>
      </c>
      <c r="P27" s="33"/>
      <c r="Q27" s="33">
        <v>15000</v>
      </c>
      <c r="R27" s="31">
        <f t="shared" si="3"/>
        <v>45000</v>
      </c>
      <c r="S27" s="32"/>
      <c r="T27" s="32"/>
      <c r="U27" s="33"/>
      <c r="V27" s="46"/>
      <c r="W27" s="33"/>
      <c r="X27" s="33"/>
      <c r="Y27" s="31">
        <f t="shared" si="4"/>
        <v>0</v>
      </c>
      <c r="Z27" s="32"/>
      <c r="AA27" s="32"/>
      <c r="AB27" s="33"/>
      <c r="AC27" s="46"/>
      <c r="AD27" s="33"/>
      <c r="AE27" s="33"/>
      <c r="AF27" s="31">
        <f t="shared" si="5"/>
        <v>0</v>
      </c>
      <c r="AG27" s="35">
        <f t="shared" si="6"/>
        <v>90000</v>
      </c>
      <c r="AH27" s="38">
        <f t="shared" si="0"/>
        <v>45000</v>
      </c>
      <c r="AI27" s="11">
        <v>90000</v>
      </c>
      <c r="AJ27" s="38">
        <f t="shared" si="1"/>
        <v>0</v>
      </c>
      <c r="AK27" s="38"/>
      <c r="AO27" s="6"/>
      <c r="AP27" s="6"/>
      <c r="AQ27" s="47"/>
      <c r="AR27" s="7"/>
      <c r="AS27" s="14"/>
      <c r="AT27" s="14"/>
      <c r="AU27" s="12"/>
      <c r="AW27" s="12"/>
      <c r="AX27" s="12"/>
      <c r="AY27" s="41"/>
      <c r="AZ27" s="14"/>
      <c r="BA27" s="14"/>
      <c r="BB27" s="12"/>
      <c r="BD27" s="12"/>
      <c r="BE27" s="12"/>
      <c r="BF27" s="41"/>
      <c r="BG27" s="14"/>
      <c r="BH27" s="14"/>
      <c r="BI27" s="12"/>
      <c r="BK27" s="12"/>
      <c r="BL27" s="12"/>
      <c r="BM27" s="41"/>
      <c r="BN27" s="14"/>
      <c r="BO27" s="14"/>
      <c r="BP27" s="12"/>
      <c r="BR27" s="12"/>
      <c r="BS27" s="12"/>
      <c r="BT27" s="41"/>
      <c r="BU27" s="38"/>
      <c r="BW27" s="6"/>
      <c r="BX27" s="6"/>
      <c r="BY27" s="47"/>
      <c r="BZ27" s="7"/>
      <c r="CA27" s="41"/>
      <c r="CB27" s="41"/>
      <c r="CC27" s="41"/>
      <c r="CD27" s="41"/>
      <c r="CE27" s="41"/>
      <c r="CF27" s="41"/>
      <c r="CG27" s="41"/>
      <c r="CH27" s="41"/>
      <c r="CI27" s="41"/>
      <c r="CJ27" s="41"/>
      <c r="CK27" s="41"/>
      <c r="CL27" s="41"/>
      <c r="CM27" s="41"/>
      <c r="CN27" s="41"/>
      <c r="CO27" s="41"/>
      <c r="CP27" s="41"/>
      <c r="CQ27" s="41"/>
      <c r="CR27" s="41"/>
      <c r="CS27" s="41"/>
      <c r="CT27" s="41"/>
      <c r="CU27" s="41"/>
      <c r="CV27" s="41"/>
      <c r="CW27" s="41"/>
      <c r="CX27" s="41"/>
      <c r="CY27" s="41"/>
      <c r="CZ27" s="41"/>
      <c r="DA27" s="41"/>
      <c r="DB27" s="41"/>
      <c r="DC27" s="38"/>
    </row>
    <row r="28" spans="1:107" ht="15" customHeight="1" x14ac:dyDescent="0.25">
      <c r="A28" s="45"/>
      <c r="B28" s="45"/>
      <c r="C28" s="43" t="s">
        <v>52</v>
      </c>
      <c r="D28" s="23"/>
      <c r="E28" s="32"/>
      <c r="F28" s="32">
        <v>9077.3799999999992</v>
      </c>
      <c r="G28" s="33"/>
      <c r="H28" s="33">
        <v>9077.3799999999992</v>
      </c>
      <c r="I28" s="33"/>
      <c r="J28" s="33">
        <v>9077.3799999999992</v>
      </c>
      <c r="K28" s="31">
        <f t="shared" si="2"/>
        <v>27232.14</v>
      </c>
      <c r="L28" s="32"/>
      <c r="M28" s="32">
        <v>9077.3799999999992</v>
      </c>
      <c r="N28" s="33"/>
      <c r="O28" s="33">
        <v>9077.3799999999992</v>
      </c>
      <c r="P28" s="33"/>
      <c r="Q28" s="33">
        <v>9077.3799999999992</v>
      </c>
      <c r="R28" s="31">
        <f t="shared" si="3"/>
        <v>27232.14</v>
      </c>
      <c r="S28" s="32"/>
      <c r="T28" s="32"/>
      <c r="U28" s="33"/>
      <c r="V28" s="46"/>
      <c r="W28" s="33"/>
      <c r="X28" s="33"/>
      <c r="Y28" s="31">
        <f t="shared" si="4"/>
        <v>0</v>
      </c>
      <c r="Z28" s="32"/>
      <c r="AA28" s="32"/>
      <c r="AB28" s="33"/>
      <c r="AC28" s="46"/>
      <c r="AD28" s="33"/>
      <c r="AE28" s="33"/>
      <c r="AF28" s="31">
        <f t="shared" si="5"/>
        <v>0</v>
      </c>
      <c r="AG28" s="35">
        <f t="shared" si="6"/>
        <v>54464.28</v>
      </c>
      <c r="AH28" s="38">
        <f t="shared" si="0"/>
        <v>27232.14</v>
      </c>
      <c r="AI28" s="11">
        <v>54464.28</v>
      </c>
      <c r="AJ28" s="38">
        <f t="shared" si="1"/>
        <v>0</v>
      </c>
      <c r="AK28" s="38"/>
      <c r="AO28" s="6"/>
      <c r="AP28" s="6"/>
      <c r="AQ28" s="47"/>
      <c r="AR28" s="7"/>
      <c r="AS28" s="14"/>
      <c r="AT28" s="14"/>
      <c r="AU28" s="12"/>
      <c r="AW28" s="12"/>
      <c r="AX28" s="12"/>
      <c r="AY28" s="41"/>
      <c r="AZ28" s="14"/>
      <c r="BA28" s="14"/>
      <c r="BB28" s="12"/>
      <c r="BD28" s="12"/>
      <c r="BE28" s="12"/>
      <c r="BF28" s="41"/>
      <c r="BG28" s="14"/>
      <c r="BH28" s="14"/>
      <c r="BI28" s="12"/>
      <c r="BK28" s="12"/>
      <c r="BL28" s="12"/>
      <c r="BM28" s="41"/>
      <c r="BN28" s="14"/>
      <c r="BO28" s="14"/>
      <c r="BP28" s="12"/>
      <c r="BR28" s="12"/>
      <c r="BS28" s="12"/>
      <c r="BT28" s="41"/>
      <c r="BU28" s="38"/>
      <c r="BW28" s="6"/>
      <c r="BX28" s="6"/>
      <c r="BY28" s="47"/>
      <c r="BZ28" s="7"/>
      <c r="CA28" s="41"/>
      <c r="CB28" s="41"/>
      <c r="CC28" s="41"/>
      <c r="CD28" s="41"/>
      <c r="CE28" s="41"/>
      <c r="CF28" s="41"/>
      <c r="CG28" s="41"/>
      <c r="CH28" s="41"/>
      <c r="CI28" s="41"/>
      <c r="CJ28" s="41"/>
      <c r="CK28" s="41"/>
      <c r="CL28" s="41"/>
      <c r="CM28" s="41"/>
      <c r="CN28" s="41"/>
      <c r="CO28" s="41"/>
      <c r="CP28" s="41"/>
      <c r="CQ28" s="41"/>
      <c r="CR28" s="41"/>
      <c r="CS28" s="41"/>
      <c r="CT28" s="41"/>
      <c r="CU28" s="41"/>
      <c r="CV28" s="41"/>
      <c r="CW28" s="41"/>
      <c r="CX28" s="41"/>
      <c r="CY28" s="41"/>
      <c r="CZ28" s="41"/>
      <c r="DA28" s="41"/>
      <c r="DB28" s="41"/>
      <c r="DC28" s="38"/>
    </row>
    <row r="29" spans="1:107" s="15" customFormat="1" x14ac:dyDescent="0.25">
      <c r="A29" s="45"/>
      <c r="B29" s="45"/>
      <c r="C29" s="43" t="s">
        <v>53</v>
      </c>
      <c r="D29" s="23"/>
      <c r="E29" s="32"/>
      <c r="F29" s="32"/>
      <c r="G29" s="32"/>
      <c r="H29" s="32"/>
      <c r="I29" s="32"/>
      <c r="J29" s="32">
        <v>10000</v>
      </c>
      <c r="K29" s="31">
        <f t="shared" si="2"/>
        <v>10000</v>
      </c>
      <c r="L29" s="32"/>
      <c r="M29" s="32"/>
      <c r="N29" s="32"/>
      <c r="O29" s="32"/>
      <c r="P29" s="32"/>
      <c r="Q29" s="32"/>
      <c r="R29" s="31">
        <f t="shared" si="3"/>
        <v>0</v>
      </c>
      <c r="S29" s="32"/>
      <c r="T29" s="32"/>
      <c r="U29" s="32"/>
      <c r="V29" s="32"/>
      <c r="W29" s="32"/>
      <c r="X29" s="32"/>
      <c r="Y29" s="31">
        <f t="shared" si="4"/>
        <v>0</v>
      </c>
      <c r="Z29" s="32"/>
      <c r="AA29" s="32"/>
      <c r="AB29" s="32"/>
      <c r="AC29" s="32"/>
      <c r="AD29" s="32"/>
      <c r="AE29" s="32"/>
      <c r="AF29" s="31">
        <f t="shared" si="5"/>
        <v>0</v>
      </c>
      <c r="AG29" s="35">
        <f t="shared" si="6"/>
        <v>10000</v>
      </c>
      <c r="AH29" s="38">
        <f t="shared" si="0"/>
        <v>10000</v>
      </c>
      <c r="AI29" s="39">
        <v>10000</v>
      </c>
      <c r="AJ29" s="38">
        <f t="shared" si="1"/>
        <v>0</v>
      </c>
      <c r="AK29" s="38"/>
      <c r="AO29" s="6"/>
      <c r="AP29" s="6"/>
      <c r="AQ29" s="47"/>
      <c r="AR29" s="7"/>
      <c r="AS29" s="14"/>
      <c r="AT29" s="14"/>
      <c r="AU29" s="14"/>
      <c r="AV29" s="14"/>
      <c r="AW29" s="14"/>
      <c r="AX29" s="14"/>
      <c r="AY29" s="41"/>
      <c r="AZ29" s="14"/>
      <c r="BA29" s="14"/>
      <c r="BB29" s="14"/>
      <c r="BC29" s="14"/>
      <c r="BD29" s="14"/>
      <c r="BE29" s="14"/>
      <c r="BF29" s="41"/>
      <c r="BG29" s="14"/>
      <c r="BH29" s="14"/>
      <c r="BI29" s="14"/>
      <c r="BJ29" s="14"/>
      <c r="BK29" s="14"/>
      <c r="BL29" s="14"/>
      <c r="BM29" s="41"/>
      <c r="BN29" s="14"/>
      <c r="BO29" s="14"/>
      <c r="BP29" s="14"/>
      <c r="BQ29" s="14"/>
      <c r="BR29" s="14"/>
      <c r="BS29" s="14"/>
      <c r="BT29" s="41"/>
      <c r="BU29" s="38"/>
      <c r="BW29" s="6"/>
      <c r="BX29" s="6"/>
      <c r="BY29" s="47"/>
      <c r="BZ29" s="7"/>
      <c r="CA29" s="41"/>
      <c r="CB29" s="41"/>
      <c r="CC29" s="41"/>
      <c r="CD29" s="41"/>
      <c r="CE29" s="41"/>
      <c r="CF29" s="41"/>
      <c r="CG29" s="41"/>
      <c r="CH29" s="41"/>
      <c r="CI29" s="41"/>
      <c r="CJ29" s="41"/>
      <c r="CK29" s="41"/>
      <c r="CL29" s="41"/>
      <c r="CM29" s="41"/>
      <c r="CN29" s="41"/>
      <c r="CO29" s="41"/>
      <c r="CP29" s="41"/>
      <c r="CQ29" s="41"/>
      <c r="CR29" s="41"/>
      <c r="CS29" s="41"/>
      <c r="CT29" s="41"/>
      <c r="CU29" s="41"/>
      <c r="CV29" s="41"/>
      <c r="CW29" s="41"/>
      <c r="CX29" s="41"/>
      <c r="CY29" s="41"/>
      <c r="CZ29" s="41"/>
      <c r="DA29" s="41"/>
      <c r="DB29" s="41"/>
      <c r="DC29" s="38"/>
    </row>
    <row r="30" spans="1:107" ht="21.75" customHeight="1" x14ac:dyDescent="0.25">
      <c r="A30" s="45"/>
      <c r="B30" s="45"/>
      <c r="C30" s="43" t="s">
        <v>54</v>
      </c>
      <c r="D30" s="23"/>
      <c r="E30" s="32"/>
      <c r="F30" s="32"/>
      <c r="G30" s="33"/>
      <c r="H30" s="33"/>
      <c r="I30" s="33"/>
      <c r="J30" s="33"/>
      <c r="K30" s="31">
        <f t="shared" si="2"/>
        <v>0</v>
      </c>
      <c r="L30" s="32"/>
      <c r="M30" s="32"/>
      <c r="N30" s="33"/>
      <c r="O30" s="33"/>
      <c r="P30" s="33"/>
      <c r="Q30" s="33"/>
      <c r="R30" s="31">
        <f t="shared" si="3"/>
        <v>0</v>
      </c>
      <c r="S30" s="32"/>
      <c r="T30" s="32"/>
      <c r="U30" s="33"/>
      <c r="V30" s="46"/>
      <c r="W30" s="33"/>
      <c r="X30" s="33"/>
      <c r="Y30" s="31">
        <f t="shared" si="4"/>
        <v>0</v>
      </c>
      <c r="Z30" s="32"/>
      <c r="AA30" s="32"/>
      <c r="AB30" s="33"/>
      <c r="AC30" s="46"/>
      <c r="AD30" s="33"/>
      <c r="AE30" s="33"/>
      <c r="AF30" s="31">
        <f t="shared" si="5"/>
        <v>0</v>
      </c>
      <c r="AG30" s="35">
        <f t="shared" si="6"/>
        <v>0</v>
      </c>
      <c r="AH30" s="38">
        <f t="shared" si="0"/>
        <v>0</v>
      </c>
      <c r="AI30" s="11">
        <v>0</v>
      </c>
      <c r="AJ30" s="38">
        <f t="shared" si="1"/>
        <v>0</v>
      </c>
      <c r="AK30" s="38"/>
      <c r="AO30" s="6"/>
      <c r="AP30" s="6"/>
      <c r="AQ30" s="47"/>
      <c r="AR30" s="7"/>
      <c r="AS30" s="14"/>
      <c r="AT30" s="14"/>
      <c r="AU30" s="12"/>
      <c r="AW30" s="12"/>
      <c r="AX30" s="12"/>
      <c r="AY30" s="41"/>
      <c r="AZ30" s="14"/>
      <c r="BA30" s="14"/>
      <c r="BB30" s="12"/>
      <c r="BD30" s="12"/>
      <c r="BE30" s="12"/>
      <c r="BF30" s="41"/>
      <c r="BG30" s="14"/>
      <c r="BH30" s="14"/>
      <c r="BI30" s="12"/>
      <c r="BK30" s="12"/>
      <c r="BL30" s="12"/>
      <c r="BM30" s="41"/>
      <c r="BN30" s="14"/>
      <c r="BO30" s="14"/>
      <c r="BP30" s="12"/>
      <c r="BR30" s="12"/>
      <c r="BS30" s="12"/>
      <c r="BT30" s="41"/>
      <c r="BU30" s="38"/>
      <c r="BW30" s="6"/>
      <c r="BX30" s="6"/>
      <c r="BY30" s="47"/>
      <c r="BZ30" s="7"/>
      <c r="CA30" s="41"/>
      <c r="CB30" s="41"/>
      <c r="CC30" s="41"/>
      <c r="CD30" s="41"/>
      <c r="CE30" s="41"/>
      <c r="CF30" s="41"/>
      <c r="CG30" s="41"/>
      <c r="CH30" s="41"/>
      <c r="CI30" s="41"/>
      <c r="CJ30" s="41"/>
      <c r="CK30" s="41"/>
      <c r="CL30" s="41"/>
      <c r="CM30" s="41"/>
      <c r="CN30" s="41"/>
      <c r="CO30" s="41"/>
      <c r="CP30" s="41"/>
      <c r="CQ30" s="41"/>
      <c r="CR30" s="41"/>
      <c r="CS30" s="41"/>
      <c r="CT30" s="41"/>
      <c r="CU30" s="41"/>
      <c r="CV30" s="41"/>
      <c r="CW30" s="41"/>
      <c r="CX30" s="41"/>
      <c r="CY30" s="41"/>
      <c r="CZ30" s="41"/>
      <c r="DA30" s="41"/>
      <c r="DB30" s="41"/>
      <c r="DC30" s="38"/>
    </row>
    <row r="31" spans="1:107" ht="15" customHeight="1" x14ac:dyDescent="0.25">
      <c r="A31" s="45"/>
      <c r="B31" s="45"/>
      <c r="C31" s="43" t="s">
        <v>55</v>
      </c>
      <c r="D31" s="23"/>
      <c r="E31" s="32"/>
      <c r="F31" s="32"/>
      <c r="G31" s="33"/>
      <c r="H31" s="33"/>
      <c r="I31" s="33"/>
      <c r="J31" s="33">
        <v>10000</v>
      </c>
      <c r="K31" s="31">
        <f t="shared" si="2"/>
        <v>10000</v>
      </c>
      <c r="L31" s="32"/>
      <c r="M31" s="32"/>
      <c r="N31" s="33"/>
      <c r="O31" s="33"/>
      <c r="P31" s="33"/>
      <c r="Q31" s="33"/>
      <c r="R31" s="31">
        <f t="shared" si="3"/>
        <v>0</v>
      </c>
      <c r="S31" s="32"/>
      <c r="T31" s="32"/>
      <c r="U31" s="33"/>
      <c r="V31" s="46"/>
      <c r="W31" s="33"/>
      <c r="X31" s="33"/>
      <c r="Y31" s="31">
        <f t="shared" si="4"/>
        <v>0</v>
      </c>
      <c r="Z31" s="32"/>
      <c r="AA31" s="32"/>
      <c r="AB31" s="33"/>
      <c r="AC31" s="46"/>
      <c r="AD31" s="33"/>
      <c r="AE31" s="33"/>
      <c r="AF31" s="31">
        <f t="shared" si="5"/>
        <v>0</v>
      </c>
      <c r="AG31" s="35">
        <f t="shared" si="6"/>
        <v>10000</v>
      </c>
      <c r="AH31" s="38">
        <f t="shared" si="0"/>
        <v>10000</v>
      </c>
      <c r="AI31" s="11">
        <v>10000</v>
      </c>
      <c r="AJ31" s="38">
        <f t="shared" si="1"/>
        <v>0</v>
      </c>
      <c r="AK31" s="38"/>
      <c r="AO31" s="6"/>
      <c r="AP31" s="6"/>
      <c r="AQ31" s="47"/>
      <c r="AR31" s="7"/>
      <c r="AS31" s="14"/>
      <c r="AT31" s="14"/>
      <c r="AU31" s="12"/>
      <c r="AW31" s="12"/>
      <c r="AX31" s="12"/>
      <c r="AY31" s="41"/>
      <c r="AZ31" s="14"/>
      <c r="BA31" s="14"/>
      <c r="BB31" s="12"/>
      <c r="BD31" s="12"/>
      <c r="BE31" s="12"/>
      <c r="BF31" s="41"/>
      <c r="BG31" s="14"/>
      <c r="BH31" s="14"/>
      <c r="BI31" s="12"/>
      <c r="BK31" s="12"/>
      <c r="BL31" s="12"/>
      <c r="BM31" s="41"/>
      <c r="BN31" s="14"/>
      <c r="BO31" s="14"/>
      <c r="BP31" s="12"/>
      <c r="BR31" s="12"/>
      <c r="BS31" s="12"/>
      <c r="BT31" s="41"/>
      <c r="BU31" s="38"/>
      <c r="BW31" s="6"/>
      <c r="BX31" s="6"/>
      <c r="BY31" s="47"/>
      <c r="BZ31" s="7"/>
      <c r="CA31" s="41"/>
      <c r="CB31" s="41"/>
      <c r="CC31" s="41"/>
      <c r="CD31" s="41"/>
      <c r="CE31" s="41"/>
      <c r="CF31" s="41"/>
      <c r="CG31" s="41"/>
      <c r="CH31" s="41"/>
      <c r="CI31" s="41"/>
      <c r="CJ31" s="41"/>
      <c r="CK31" s="41"/>
      <c r="CL31" s="41"/>
      <c r="CM31" s="41"/>
      <c r="CN31" s="41"/>
      <c r="CO31" s="41"/>
      <c r="CP31" s="41"/>
      <c r="CQ31" s="41"/>
      <c r="CR31" s="41"/>
      <c r="CS31" s="41"/>
      <c r="CT31" s="41"/>
      <c r="CU31" s="41"/>
      <c r="CV31" s="41"/>
      <c r="CW31" s="41"/>
      <c r="CX31" s="41"/>
      <c r="CY31" s="41"/>
      <c r="CZ31" s="41"/>
      <c r="DA31" s="41"/>
      <c r="DB31" s="41"/>
      <c r="DC31" s="38"/>
    </row>
    <row r="32" spans="1:107" ht="13.5" customHeight="1" x14ac:dyDescent="0.25">
      <c r="A32" s="45"/>
      <c r="B32" s="45"/>
      <c r="C32" s="48" t="s">
        <v>56</v>
      </c>
      <c r="D32" s="23"/>
      <c r="E32" s="32"/>
      <c r="F32" s="32"/>
      <c r="G32" s="33"/>
      <c r="H32" s="33"/>
      <c r="I32" s="33"/>
      <c r="J32" s="33">
        <v>10000</v>
      </c>
      <c r="K32" s="31">
        <f t="shared" si="2"/>
        <v>10000</v>
      </c>
      <c r="L32" s="32"/>
      <c r="M32" s="32"/>
      <c r="N32" s="33"/>
      <c r="O32" s="33"/>
      <c r="P32" s="33"/>
      <c r="Q32" s="33"/>
      <c r="R32" s="31">
        <f t="shared" si="3"/>
        <v>0</v>
      </c>
      <c r="S32" s="32"/>
      <c r="T32" s="32"/>
      <c r="U32" s="33"/>
      <c r="V32" s="46"/>
      <c r="W32" s="33"/>
      <c r="X32" s="33"/>
      <c r="Y32" s="31">
        <f t="shared" si="4"/>
        <v>0</v>
      </c>
      <c r="Z32" s="32"/>
      <c r="AA32" s="32"/>
      <c r="AB32" s="33"/>
      <c r="AC32" s="46"/>
      <c r="AD32" s="33"/>
      <c r="AE32" s="33"/>
      <c r="AF32" s="31">
        <f t="shared" si="5"/>
        <v>0</v>
      </c>
      <c r="AG32" s="35">
        <f t="shared" si="6"/>
        <v>10000</v>
      </c>
      <c r="AH32" s="38">
        <f t="shared" si="0"/>
        <v>10000</v>
      </c>
      <c r="AI32" s="11">
        <v>10000</v>
      </c>
      <c r="AJ32" s="38">
        <f t="shared" si="1"/>
        <v>0</v>
      </c>
      <c r="AK32" s="38"/>
      <c r="AO32" s="6"/>
      <c r="AP32" s="6"/>
      <c r="AQ32" s="49"/>
      <c r="AR32" s="7"/>
      <c r="AS32" s="14"/>
      <c r="AT32" s="14"/>
      <c r="AU32" s="12"/>
      <c r="AW32" s="12"/>
      <c r="AX32" s="12"/>
      <c r="AY32" s="41"/>
      <c r="AZ32" s="14"/>
      <c r="BA32" s="14"/>
      <c r="BB32" s="12"/>
      <c r="BD32" s="12"/>
      <c r="BE32" s="12"/>
      <c r="BF32" s="41"/>
      <c r="BG32" s="14"/>
      <c r="BH32" s="14"/>
      <c r="BI32" s="12"/>
      <c r="BK32" s="12"/>
      <c r="BL32" s="12"/>
      <c r="BM32" s="41"/>
      <c r="BN32" s="14"/>
      <c r="BO32" s="14"/>
      <c r="BP32" s="12"/>
      <c r="BR32" s="12"/>
      <c r="BS32" s="12"/>
      <c r="BT32" s="41"/>
      <c r="BU32" s="38"/>
      <c r="BW32" s="6"/>
      <c r="BX32" s="6"/>
      <c r="BY32" s="49"/>
      <c r="BZ32" s="7"/>
      <c r="CA32" s="41"/>
      <c r="CB32" s="41"/>
      <c r="CC32" s="41"/>
      <c r="CD32" s="41"/>
      <c r="CE32" s="41"/>
      <c r="CF32" s="41"/>
      <c r="CG32" s="41"/>
      <c r="CH32" s="41"/>
      <c r="CI32" s="41"/>
      <c r="CJ32" s="41"/>
      <c r="CK32" s="41"/>
      <c r="CL32" s="41"/>
      <c r="CM32" s="41"/>
      <c r="CN32" s="41"/>
      <c r="CO32" s="41"/>
      <c r="CP32" s="41"/>
      <c r="CQ32" s="41"/>
      <c r="CR32" s="41"/>
      <c r="CS32" s="41"/>
      <c r="CT32" s="41"/>
      <c r="CU32" s="41"/>
      <c r="CV32" s="41"/>
      <c r="CW32" s="41"/>
      <c r="CX32" s="41"/>
      <c r="CY32" s="41"/>
      <c r="CZ32" s="41"/>
      <c r="DA32" s="41"/>
      <c r="DB32" s="41"/>
      <c r="DC32" s="38"/>
    </row>
    <row r="33" spans="1:107" ht="15.75" customHeight="1" x14ac:dyDescent="0.25">
      <c r="A33" s="45"/>
      <c r="B33" s="45"/>
      <c r="C33" s="44" t="s">
        <v>36</v>
      </c>
      <c r="D33" s="23"/>
      <c r="E33" s="32"/>
      <c r="F33" s="32"/>
      <c r="G33" s="33"/>
      <c r="H33" s="33"/>
      <c r="I33" s="33"/>
      <c r="J33" s="33"/>
      <c r="K33" s="31">
        <f t="shared" si="2"/>
        <v>0</v>
      </c>
      <c r="L33" s="32"/>
      <c r="M33" s="32"/>
      <c r="N33" s="33"/>
      <c r="O33" s="33"/>
      <c r="P33" s="33"/>
      <c r="Q33" s="33"/>
      <c r="R33" s="31">
        <f t="shared" si="3"/>
        <v>0</v>
      </c>
      <c r="S33" s="32"/>
      <c r="T33" s="32"/>
      <c r="U33" s="33"/>
      <c r="V33" s="46"/>
      <c r="W33" s="33"/>
      <c r="X33" s="33"/>
      <c r="Y33" s="31">
        <f t="shared" si="4"/>
        <v>0</v>
      </c>
      <c r="Z33" s="32"/>
      <c r="AA33" s="32"/>
      <c r="AB33" s="33"/>
      <c r="AC33" s="46"/>
      <c r="AD33" s="33"/>
      <c r="AE33" s="33"/>
      <c r="AF33" s="31">
        <f t="shared" si="5"/>
        <v>0</v>
      </c>
      <c r="AG33" s="35">
        <f t="shared" si="6"/>
        <v>0</v>
      </c>
      <c r="AH33" s="38">
        <f t="shared" si="0"/>
        <v>0</v>
      </c>
      <c r="AI33" s="11">
        <v>0</v>
      </c>
      <c r="AJ33" s="38">
        <f t="shared" si="1"/>
        <v>0</v>
      </c>
      <c r="AK33" s="38"/>
      <c r="AO33" s="6"/>
      <c r="AP33" s="6"/>
      <c r="AQ33" s="49"/>
      <c r="AR33" s="7"/>
      <c r="AS33" s="14"/>
      <c r="AT33" s="14"/>
      <c r="AU33" s="12"/>
      <c r="AW33" s="12"/>
      <c r="AX33" s="12"/>
      <c r="AY33" s="41"/>
      <c r="AZ33" s="14"/>
      <c r="BA33" s="14"/>
      <c r="BB33" s="12"/>
      <c r="BD33" s="12"/>
      <c r="BE33" s="12"/>
      <c r="BF33" s="41"/>
      <c r="BG33" s="14"/>
      <c r="BH33" s="14"/>
      <c r="BI33" s="12"/>
      <c r="BK33" s="12"/>
      <c r="BL33" s="12"/>
      <c r="BM33" s="41"/>
      <c r="BN33" s="14"/>
      <c r="BO33" s="14"/>
      <c r="BP33" s="12"/>
      <c r="BR33" s="12"/>
      <c r="BS33" s="12"/>
      <c r="BT33" s="41"/>
      <c r="BU33" s="38"/>
      <c r="BW33" s="6"/>
      <c r="BX33" s="6"/>
      <c r="BY33" s="49"/>
      <c r="BZ33" s="7"/>
      <c r="CA33" s="41"/>
      <c r="CB33" s="41"/>
      <c r="CC33" s="41"/>
      <c r="CD33" s="41"/>
      <c r="CE33" s="41"/>
      <c r="CF33" s="41"/>
      <c r="CG33" s="41"/>
      <c r="CH33" s="41"/>
      <c r="CI33" s="41"/>
      <c r="CJ33" s="41"/>
      <c r="CK33" s="41"/>
      <c r="CL33" s="41"/>
      <c r="CM33" s="41"/>
      <c r="CN33" s="41"/>
      <c r="CO33" s="41"/>
      <c r="CP33" s="41"/>
      <c r="CQ33" s="41"/>
      <c r="CR33" s="41"/>
      <c r="CS33" s="41"/>
      <c r="CT33" s="41"/>
      <c r="CU33" s="41"/>
      <c r="CV33" s="41"/>
      <c r="CW33" s="41"/>
      <c r="CX33" s="41"/>
      <c r="CY33" s="41"/>
      <c r="CZ33" s="41"/>
      <c r="DA33" s="41"/>
      <c r="DB33" s="41"/>
      <c r="DC33" s="38"/>
    </row>
    <row r="34" spans="1:107" ht="21.75" customHeight="1" x14ac:dyDescent="0.25">
      <c r="A34" s="45">
        <v>244</v>
      </c>
      <c r="B34" s="45">
        <v>226</v>
      </c>
      <c r="C34" s="30" t="s">
        <v>57</v>
      </c>
      <c r="D34" s="23"/>
      <c r="E34" s="31">
        <f>SUM(E35:E45)</f>
        <v>0</v>
      </c>
      <c r="F34" s="31">
        <f t="shared" ref="F34:J34" si="17">SUM(F35:F45)</f>
        <v>474854.12</v>
      </c>
      <c r="G34" s="31">
        <f t="shared" si="17"/>
        <v>0</v>
      </c>
      <c r="H34" s="31">
        <f t="shared" si="17"/>
        <v>476314.12</v>
      </c>
      <c r="I34" s="31">
        <f t="shared" si="17"/>
        <v>0</v>
      </c>
      <c r="J34" s="31">
        <f t="shared" si="17"/>
        <v>504854.12</v>
      </c>
      <c r="K34" s="31">
        <f t="shared" si="2"/>
        <v>1456022.3599999999</v>
      </c>
      <c r="L34" s="31">
        <f>SUM(L35:L45)</f>
        <v>0</v>
      </c>
      <c r="M34" s="31">
        <f t="shared" ref="M34:Q34" si="18">SUM(M35:M45)</f>
        <v>459854.12</v>
      </c>
      <c r="N34" s="31">
        <f t="shared" si="18"/>
        <v>0</v>
      </c>
      <c r="O34" s="31">
        <f t="shared" si="18"/>
        <v>156316.97999999998</v>
      </c>
      <c r="P34" s="31">
        <f t="shared" si="18"/>
        <v>0</v>
      </c>
      <c r="Q34" s="31">
        <f t="shared" si="18"/>
        <v>0</v>
      </c>
      <c r="R34" s="31">
        <f t="shared" si="3"/>
        <v>616171.1</v>
      </c>
      <c r="S34" s="31">
        <f>SUM(S35:S44)</f>
        <v>0</v>
      </c>
      <c r="T34" s="31">
        <f t="shared" ref="T34:W34" si="19">SUM(T35:T44)</f>
        <v>0</v>
      </c>
      <c r="U34" s="31">
        <f t="shared" si="19"/>
        <v>0</v>
      </c>
      <c r="V34" s="31">
        <f t="shared" si="19"/>
        <v>0</v>
      </c>
      <c r="W34" s="31">
        <f t="shared" si="19"/>
        <v>0</v>
      </c>
      <c r="X34" s="31">
        <f>SUM(X35:X44)</f>
        <v>0</v>
      </c>
      <c r="Y34" s="31">
        <f t="shared" ref="Y34:AE34" si="20">SUM(Y35:Y44)</f>
        <v>0</v>
      </c>
      <c r="Z34" s="31">
        <f t="shared" si="20"/>
        <v>0</v>
      </c>
      <c r="AA34" s="31">
        <f>SUM(AA35:AA44)</f>
        <v>0</v>
      </c>
      <c r="AB34" s="31">
        <f t="shared" si="20"/>
        <v>0</v>
      </c>
      <c r="AC34" s="31">
        <f t="shared" si="20"/>
        <v>0</v>
      </c>
      <c r="AD34" s="31">
        <f t="shared" si="20"/>
        <v>0</v>
      </c>
      <c r="AE34" s="31">
        <f t="shared" si="20"/>
        <v>0</v>
      </c>
      <c r="AF34" s="31">
        <f t="shared" si="5"/>
        <v>0</v>
      </c>
      <c r="AG34" s="35">
        <f>AF34+Y34+R34+K34</f>
        <v>2072193.46</v>
      </c>
      <c r="AH34" s="38">
        <f t="shared" si="0"/>
        <v>1456022.3599999999</v>
      </c>
      <c r="AI34" s="11">
        <v>2252193.46</v>
      </c>
      <c r="AJ34" s="38">
        <f t="shared" si="1"/>
        <v>-180000</v>
      </c>
      <c r="AK34" s="38"/>
      <c r="AO34" s="6"/>
      <c r="AP34" s="6"/>
      <c r="AQ34" s="40"/>
      <c r="AR34" s="7"/>
      <c r="AS34" s="41"/>
      <c r="AT34" s="41"/>
      <c r="AU34" s="41"/>
      <c r="AV34" s="41"/>
      <c r="AW34" s="41"/>
      <c r="AX34" s="41"/>
      <c r="AY34" s="41"/>
      <c r="AZ34" s="41"/>
      <c r="BA34" s="41"/>
      <c r="BB34" s="41"/>
      <c r="BC34" s="41"/>
      <c r="BD34" s="41"/>
      <c r="BE34" s="41"/>
      <c r="BF34" s="41"/>
      <c r="BG34" s="41"/>
      <c r="BH34" s="41"/>
      <c r="BI34" s="41"/>
      <c r="BJ34" s="41"/>
      <c r="BK34" s="41"/>
      <c r="BL34" s="41"/>
      <c r="BM34" s="41"/>
      <c r="BN34" s="41"/>
      <c r="BO34" s="41"/>
      <c r="BP34" s="41"/>
      <c r="BQ34" s="41"/>
      <c r="BR34" s="41"/>
      <c r="BS34" s="41"/>
      <c r="BT34" s="41"/>
      <c r="BU34" s="38"/>
      <c r="BW34" s="6"/>
      <c r="BX34" s="6"/>
      <c r="BY34" s="40"/>
      <c r="BZ34" s="7"/>
      <c r="CA34" s="41"/>
      <c r="CB34" s="41"/>
      <c r="CC34" s="41"/>
      <c r="CD34" s="41"/>
      <c r="CE34" s="41"/>
      <c r="CF34" s="41"/>
      <c r="CG34" s="41"/>
      <c r="CH34" s="41"/>
      <c r="CI34" s="41"/>
      <c r="CJ34" s="41"/>
      <c r="CK34" s="41"/>
      <c r="CL34" s="41"/>
      <c r="CM34" s="41"/>
      <c r="CN34" s="41"/>
      <c r="CO34" s="41"/>
      <c r="CP34" s="41"/>
      <c r="CQ34" s="41"/>
      <c r="CR34" s="41"/>
      <c r="CS34" s="41"/>
      <c r="CT34" s="41"/>
      <c r="CU34" s="41"/>
      <c r="CV34" s="41"/>
      <c r="CW34" s="41"/>
      <c r="CX34" s="41"/>
      <c r="CY34" s="41"/>
      <c r="CZ34" s="41"/>
      <c r="DA34" s="41"/>
      <c r="DB34" s="41"/>
      <c r="DC34" s="38"/>
    </row>
    <row r="35" spans="1:107" ht="13.5" customHeight="1" x14ac:dyDescent="0.25">
      <c r="A35" s="45"/>
      <c r="B35" s="45"/>
      <c r="C35" s="43" t="s">
        <v>58</v>
      </c>
      <c r="D35" s="23"/>
      <c r="E35" s="32"/>
      <c r="F35" s="32"/>
      <c r="G35" s="33"/>
      <c r="H35" s="33"/>
      <c r="I35" s="33"/>
      <c r="J35" s="33"/>
      <c r="K35" s="31">
        <f t="shared" si="2"/>
        <v>0</v>
      </c>
      <c r="L35" s="32"/>
      <c r="M35" s="32">
        <v>185000</v>
      </c>
      <c r="N35" s="33"/>
      <c r="O35" s="33"/>
      <c r="P35" s="33"/>
      <c r="Q35" s="33"/>
      <c r="R35" s="31">
        <f t="shared" si="3"/>
        <v>185000</v>
      </c>
      <c r="S35" s="32"/>
      <c r="T35" s="32"/>
      <c r="U35" s="33"/>
      <c r="V35" s="46"/>
      <c r="W35" s="33"/>
      <c r="X35" s="33"/>
      <c r="Y35" s="31">
        <f t="shared" si="4"/>
        <v>0</v>
      </c>
      <c r="Z35" s="32"/>
      <c r="AA35" s="32"/>
      <c r="AB35" s="33"/>
      <c r="AC35" s="46"/>
      <c r="AD35" s="33"/>
      <c r="AE35" s="33"/>
      <c r="AF35" s="31">
        <f t="shared" si="5"/>
        <v>0</v>
      </c>
      <c r="AG35" s="35">
        <f t="shared" si="6"/>
        <v>185000</v>
      </c>
      <c r="AH35" s="38">
        <f t="shared" si="0"/>
        <v>0</v>
      </c>
      <c r="AI35" s="11">
        <v>185000</v>
      </c>
      <c r="AJ35" s="38">
        <f t="shared" si="1"/>
        <v>0</v>
      </c>
      <c r="AK35" s="38"/>
      <c r="AO35" s="6"/>
      <c r="AP35" s="6"/>
      <c r="AQ35" s="47"/>
      <c r="AR35" s="7"/>
      <c r="AS35" s="14"/>
      <c r="AT35" s="14"/>
      <c r="AU35" s="12"/>
      <c r="AW35" s="12"/>
      <c r="AX35" s="12"/>
      <c r="AY35" s="41"/>
      <c r="AZ35" s="14"/>
      <c r="BA35" s="14"/>
      <c r="BB35" s="12"/>
      <c r="BD35" s="12"/>
      <c r="BE35" s="12"/>
      <c r="BF35" s="41"/>
      <c r="BG35" s="14"/>
      <c r="BH35" s="14"/>
      <c r="BI35" s="12"/>
      <c r="BK35" s="12"/>
      <c r="BL35" s="12"/>
      <c r="BM35" s="41"/>
      <c r="BN35" s="14"/>
      <c r="BO35" s="14"/>
      <c r="BP35" s="12"/>
      <c r="BR35" s="12"/>
      <c r="BS35" s="12"/>
      <c r="BT35" s="41"/>
      <c r="BU35" s="38"/>
      <c r="BW35" s="6"/>
      <c r="BX35" s="6"/>
      <c r="BY35" s="47"/>
      <c r="BZ35" s="7"/>
      <c r="CA35" s="41"/>
      <c r="CB35" s="41"/>
      <c r="CC35" s="41"/>
      <c r="CD35" s="41"/>
      <c r="CE35" s="41"/>
      <c r="CF35" s="41"/>
      <c r="CG35" s="41"/>
      <c r="CH35" s="41"/>
      <c r="CI35" s="41"/>
      <c r="CJ35" s="41"/>
      <c r="CK35" s="41"/>
      <c r="CL35" s="41"/>
      <c r="CM35" s="41"/>
      <c r="CN35" s="41"/>
      <c r="CO35" s="41"/>
      <c r="CP35" s="41"/>
      <c r="CQ35" s="41"/>
      <c r="CR35" s="41"/>
      <c r="CS35" s="41"/>
      <c r="CT35" s="41"/>
      <c r="CU35" s="41"/>
      <c r="CV35" s="41"/>
      <c r="CW35" s="41"/>
      <c r="CX35" s="41"/>
      <c r="CY35" s="41"/>
      <c r="CZ35" s="41"/>
      <c r="DA35" s="41"/>
      <c r="DB35" s="41"/>
      <c r="DC35" s="38"/>
    </row>
    <row r="36" spans="1:107" ht="17.25" customHeight="1" x14ac:dyDescent="0.25">
      <c r="A36" s="45"/>
      <c r="B36" s="45"/>
      <c r="C36" s="50" t="s">
        <v>59</v>
      </c>
      <c r="D36" s="23"/>
      <c r="E36" s="32"/>
      <c r="F36" s="32"/>
      <c r="G36" s="33"/>
      <c r="H36" s="33"/>
      <c r="I36" s="33"/>
      <c r="J36" s="33"/>
      <c r="K36" s="31">
        <f t="shared" si="2"/>
        <v>0</v>
      </c>
      <c r="L36" s="32"/>
      <c r="M36" s="32"/>
      <c r="N36" s="33"/>
      <c r="O36" s="33"/>
      <c r="P36" s="33"/>
      <c r="Q36" s="33"/>
      <c r="R36" s="31">
        <f t="shared" si="3"/>
        <v>0</v>
      </c>
      <c r="S36" s="32"/>
      <c r="T36" s="32"/>
      <c r="U36" s="33"/>
      <c r="V36" s="46"/>
      <c r="W36" s="33"/>
      <c r="X36" s="33"/>
      <c r="Y36" s="31">
        <f t="shared" si="4"/>
        <v>0</v>
      </c>
      <c r="Z36" s="32"/>
      <c r="AA36" s="32"/>
      <c r="AB36" s="33"/>
      <c r="AC36" s="46"/>
      <c r="AD36" s="33"/>
      <c r="AE36" s="33"/>
      <c r="AF36" s="31">
        <f t="shared" si="5"/>
        <v>0</v>
      </c>
      <c r="AG36" s="35">
        <f t="shared" si="6"/>
        <v>0</v>
      </c>
      <c r="AH36" s="38">
        <f t="shared" si="0"/>
        <v>0</v>
      </c>
      <c r="AI36" s="11">
        <v>0</v>
      </c>
      <c r="AJ36" s="38">
        <f t="shared" si="1"/>
        <v>0</v>
      </c>
      <c r="AK36" s="38"/>
      <c r="AO36" s="6"/>
      <c r="AP36" s="6"/>
      <c r="AQ36" s="51"/>
      <c r="AR36" s="7"/>
      <c r="AS36" s="14"/>
      <c r="AT36" s="14"/>
      <c r="AU36" s="12"/>
      <c r="AW36" s="12"/>
      <c r="AX36" s="12"/>
      <c r="AY36" s="41"/>
      <c r="AZ36" s="14"/>
      <c r="BA36" s="14"/>
      <c r="BB36" s="12"/>
      <c r="BD36" s="12"/>
      <c r="BE36" s="12"/>
      <c r="BF36" s="41"/>
      <c r="BG36" s="14"/>
      <c r="BH36" s="14"/>
      <c r="BI36" s="12"/>
      <c r="BK36" s="12"/>
      <c r="BL36" s="12"/>
      <c r="BM36" s="41"/>
      <c r="BN36" s="14"/>
      <c r="BO36" s="14"/>
      <c r="BP36" s="12"/>
      <c r="BR36" s="12"/>
      <c r="BS36" s="12"/>
      <c r="BT36" s="41"/>
      <c r="BU36" s="38"/>
      <c r="BW36" s="6"/>
      <c r="BX36" s="6"/>
      <c r="BY36" s="51"/>
      <c r="BZ36" s="7"/>
      <c r="CA36" s="41"/>
      <c r="CB36" s="41"/>
      <c r="CC36" s="41"/>
      <c r="CD36" s="41"/>
      <c r="CE36" s="41"/>
      <c r="CF36" s="41"/>
      <c r="CG36" s="41"/>
      <c r="CH36" s="41"/>
      <c r="CI36" s="41"/>
      <c r="CJ36" s="41"/>
      <c r="CK36" s="41"/>
      <c r="CL36" s="41"/>
      <c r="CM36" s="41"/>
      <c r="CN36" s="41"/>
      <c r="CO36" s="41"/>
      <c r="CP36" s="41"/>
      <c r="CQ36" s="41"/>
      <c r="CR36" s="41"/>
      <c r="CS36" s="41"/>
      <c r="CT36" s="41"/>
      <c r="CU36" s="41"/>
      <c r="CV36" s="41"/>
      <c r="CW36" s="41"/>
      <c r="CX36" s="41"/>
      <c r="CY36" s="41"/>
      <c r="CZ36" s="41"/>
      <c r="DA36" s="41"/>
      <c r="DB36" s="41"/>
      <c r="DC36" s="38"/>
    </row>
    <row r="37" spans="1:107" ht="15.75" hidden="1" customHeight="1" x14ac:dyDescent="0.25">
      <c r="A37" s="45"/>
      <c r="B37" s="45"/>
      <c r="C37" s="43"/>
      <c r="D37" s="23"/>
      <c r="E37" s="32"/>
      <c r="F37" s="32"/>
      <c r="G37" s="33"/>
      <c r="H37" s="33"/>
      <c r="I37" s="33"/>
      <c r="J37" s="33"/>
      <c r="K37" s="31">
        <f t="shared" si="2"/>
        <v>0</v>
      </c>
      <c r="L37" s="32"/>
      <c r="M37" s="32"/>
      <c r="N37" s="33"/>
      <c r="O37" s="33"/>
      <c r="P37" s="33"/>
      <c r="Q37" s="33"/>
      <c r="R37" s="31">
        <f t="shared" si="3"/>
        <v>0</v>
      </c>
      <c r="S37" s="32"/>
      <c r="T37" s="32"/>
      <c r="U37" s="33"/>
      <c r="V37" s="46"/>
      <c r="W37" s="33"/>
      <c r="X37" s="33"/>
      <c r="Y37" s="31">
        <f t="shared" si="4"/>
        <v>0</v>
      </c>
      <c r="Z37" s="32"/>
      <c r="AA37" s="32"/>
      <c r="AB37" s="33"/>
      <c r="AC37" s="46"/>
      <c r="AD37" s="33"/>
      <c r="AE37" s="33"/>
      <c r="AF37" s="31">
        <f t="shared" si="5"/>
        <v>0</v>
      </c>
      <c r="AG37" s="35">
        <f t="shared" si="6"/>
        <v>0</v>
      </c>
      <c r="AH37" s="38">
        <f t="shared" si="0"/>
        <v>0</v>
      </c>
      <c r="AI37" s="11">
        <v>0</v>
      </c>
      <c r="AJ37" s="38">
        <f t="shared" si="1"/>
        <v>0</v>
      </c>
      <c r="AK37" s="38"/>
      <c r="AO37" s="6"/>
      <c r="AP37" s="6"/>
      <c r="AQ37" s="47"/>
      <c r="AR37" s="7"/>
      <c r="AS37" s="14"/>
      <c r="AT37" s="14"/>
      <c r="AU37" s="12"/>
      <c r="AW37" s="12"/>
      <c r="AX37" s="12"/>
      <c r="AY37" s="41"/>
      <c r="AZ37" s="14"/>
      <c r="BA37" s="14"/>
      <c r="BB37" s="12"/>
      <c r="BD37" s="12"/>
      <c r="BE37" s="12"/>
      <c r="BF37" s="41"/>
      <c r="BG37" s="14"/>
      <c r="BH37" s="14"/>
      <c r="BI37" s="12"/>
      <c r="BK37" s="12"/>
      <c r="BL37" s="12"/>
      <c r="BM37" s="41"/>
      <c r="BN37" s="14"/>
      <c r="BO37" s="14"/>
      <c r="BP37" s="12"/>
      <c r="BR37" s="12"/>
      <c r="BS37" s="12"/>
      <c r="BT37" s="41"/>
      <c r="BU37" s="38"/>
      <c r="BW37" s="6"/>
      <c r="BX37" s="6"/>
      <c r="BY37" s="47"/>
      <c r="BZ37" s="7"/>
      <c r="CA37" s="41"/>
      <c r="CB37" s="41"/>
      <c r="CC37" s="41"/>
      <c r="CD37" s="41"/>
      <c r="CE37" s="41"/>
      <c r="CF37" s="41"/>
      <c r="CG37" s="41"/>
      <c r="CH37" s="41"/>
      <c r="CI37" s="41"/>
      <c r="CJ37" s="41"/>
      <c r="CK37" s="41"/>
      <c r="CL37" s="41"/>
      <c r="CM37" s="41"/>
      <c r="CN37" s="41"/>
      <c r="CO37" s="41"/>
      <c r="CP37" s="41"/>
      <c r="CQ37" s="41"/>
      <c r="CR37" s="41"/>
      <c r="CS37" s="41"/>
      <c r="CT37" s="41"/>
      <c r="CU37" s="41"/>
      <c r="CV37" s="41"/>
      <c r="CW37" s="41"/>
      <c r="CX37" s="41"/>
      <c r="CY37" s="41"/>
      <c r="CZ37" s="41"/>
      <c r="DA37" s="41"/>
      <c r="DB37" s="41"/>
      <c r="DC37" s="38"/>
    </row>
    <row r="38" spans="1:107" ht="17.25" customHeight="1" x14ac:dyDescent="0.25">
      <c r="A38" s="45"/>
      <c r="B38" s="45"/>
      <c r="C38" s="43" t="s">
        <v>60</v>
      </c>
      <c r="D38" s="23"/>
      <c r="E38" s="32"/>
      <c r="F38" s="32"/>
      <c r="G38" s="33"/>
      <c r="H38" s="33"/>
      <c r="I38" s="33"/>
      <c r="J38" s="33"/>
      <c r="K38" s="31">
        <f t="shared" si="2"/>
        <v>0</v>
      </c>
      <c r="L38" s="32"/>
      <c r="M38" s="32"/>
      <c r="N38" s="33"/>
      <c r="O38" s="33"/>
      <c r="P38" s="33"/>
      <c r="Q38" s="33"/>
      <c r="R38" s="31">
        <f t="shared" si="3"/>
        <v>0</v>
      </c>
      <c r="S38" s="32"/>
      <c r="T38" s="32"/>
      <c r="U38" s="33"/>
      <c r="V38" s="46"/>
      <c r="W38" s="33"/>
      <c r="X38" s="33"/>
      <c r="Y38" s="31">
        <f t="shared" si="4"/>
        <v>0</v>
      </c>
      <c r="Z38" s="32"/>
      <c r="AA38" s="32"/>
      <c r="AB38" s="33"/>
      <c r="AC38" s="46"/>
      <c r="AD38" s="33"/>
      <c r="AE38" s="33"/>
      <c r="AF38" s="31">
        <f t="shared" si="5"/>
        <v>0</v>
      </c>
      <c r="AG38" s="35">
        <f t="shared" si="6"/>
        <v>0</v>
      </c>
      <c r="AH38" s="38">
        <f t="shared" si="0"/>
        <v>0</v>
      </c>
      <c r="AI38" s="11">
        <v>0</v>
      </c>
      <c r="AJ38" s="38">
        <f t="shared" si="1"/>
        <v>0</v>
      </c>
      <c r="AK38" s="38"/>
      <c r="AO38" s="6"/>
      <c r="AP38" s="6"/>
      <c r="AQ38" s="47"/>
      <c r="AR38" s="7"/>
      <c r="AS38" s="14"/>
      <c r="AT38" s="14"/>
      <c r="AU38" s="12"/>
      <c r="AW38" s="12"/>
      <c r="AX38" s="12"/>
      <c r="AY38" s="41"/>
      <c r="AZ38" s="14"/>
      <c r="BA38" s="14"/>
      <c r="BB38" s="12"/>
      <c r="BD38" s="12"/>
      <c r="BE38" s="12"/>
      <c r="BF38" s="41"/>
      <c r="BG38" s="14"/>
      <c r="BH38" s="14"/>
      <c r="BI38" s="12"/>
      <c r="BK38" s="12"/>
      <c r="BL38" s="12"/>
      <c r="BM38" s="41"/>
      <c r="BN38" s="14"/>
      <c r="BO38" s="14"/>
      <c r="BP38" s="12"/>
      <c r="BR38" s="12"/>
      <c r="BS38" s="12"/>
      <c r="BT38" s="41"/>
      <c r="BU38" s="38"/>
      <c r="BW38" s="6"/>
      <c r="BX38" s="6"/>
      <c r="BY38" s="47"/>
      <c r="BZ38" s="7"/>
      <c r="CA38" s="41"/>
      <c r="CB38" s="41"/>
      <c r="CC38" s="41"/>
      <c r="CD38" s="41"/>
      <c r="CE38" s="41"/>
      <c r="CF38" s="41"/>
      <c r="CG38" s="41"/>
      <c r="CH38" s="41"/>
      <c r="CI38" s="41"/>
      <c r="CJ38" s="41"/>
      <c r="CK38" s="41"/>
      <c r="CL38" s="41"/>
      <c r="CM38" s="41"/>
      <c r="CN38" s="41"/>
      <c r="CO38" s="41"/>
      <c r="CP38" s="41"/>
      <c r="CQ38" s="41"/>
      <c r="CR38" s="41"/>
      <c r="CS38" s="41"/>
      <c r="CT38" s="41"/>
      <c r="CU38" s="41"/>
      <c r="CV38" s="41"/>
      <c r="CW38" s="41"/>
      <c r="CX38" s="41"/>
      <c r="CY38" s="41"/>
      <c r="CZ38" s="41"/>
      <c r="DA38" s="41"/>
      <c r="DB38" s="41"/>
      <c r="DC38" s="38"/>
    </row>
    <row r="39" spans="1:107" s="54" customFormat="1" ht="18" hidden="1" customHeight="1" x14ac:dyDescent="0.25">
      <c r="A39" s="45"/>
      <c r="B39" s="45"/>
      <c r="C39" s="43"/>
      <c r="D39" s="23"/>
      <c r="E39" s="32"/>
      <c r="F39" s="32"/>
      <c r="G39" s="33"/>
      <c r="H39" s="33"/>
      <c r="I39" s="33"/>
      <c r="J39" s="33"/>
      <c r="K39" s="31">
        <f t="shared" si="2"/>
        <v>0</v>
      </c>
      <c r="L39" s="32"/>
      <c r="M39" s="32"/>
      <c r="N39" s="33"/>
      <c r="O39" s="33"/>
      <c r="P39" s="33"/>
      <c r="Q39" s="33"/>
      <c r="R39" s="31">
        <f t="shared" si="3"/>
        <v>0</v>
      </c>
      <c r="S39" s="32"/>
      <c r="T39" s="32"/>
      <c r="U39" s="33"/>
      <c r="V39" s="46"/>
      <c r="W39" s="33"/>
      <c r="X39" s="33"/>
      <c r="Y39" s="31">
        <f t="shared" si="4"/>
        <v>0</v>
      </c>
      <c r="Z39" s="32"/>
      <c r="AA39" s="32"/>
      <c r="AB39" s="33"/>
      <c r="AC39" s="46"/>
      <c r="AD39" s="33"/>
      <c r="AE39" s="33"/>
      <c r="AF39" s="31">
        <f t="shared" si="5"/>
        <v>0</v>
      </c>
      <c r="AG39" s="35">
        <f t="shared" si="6"/>
        <v>0</v>
      </c>
      <c r="AH39" s="38">
        <f t="shared" si="0"/>
        <v>0</v>
      </c>
      <c r="AI39" s="52">
        <v>0</v>
      </c>
      <c r="AJ39" s="38">
        <f t="shared" si="1"/>
        <v>0</v>
      </c>
      <c r="AK39" s="53"/>
      <c r="AO39" s="6"/>
      <c r="AP39" s="6"/>
      <c r="AQ39" s="47"/>
      <c r="AR39" s="7"/>
      <c r="AS39" s="14"/>
      <c r="AT39" s="14"/>
      <c r="AU39" s="12"/>
      <c r="AV39" s="10"/>
      <c r="AW39" s="12"/>
      <c r="AX39" s="12"/>
      <c r="AY39" s="41"/>
      <c r="AZ39" s="14"/>
      <c r="BA39" s="14"/>
      <c r="BB39" s="12"/>
      <c r="BC39" s="10"/>
      <c r="BD39" s="12"/>
      <c r="BE39" s="12"/>
      <c r="BF39" s="41"/>
      <c r="BG39" s="14"/>
      <c r="BH39" s="14"/>
      <c r="BI39" s="12"/>
      <c r="BJ39" s="10"/>
      <c r="BK39" s="12"/>
      <c r="BL39" s="12"/>
      <c r="BM39" s="41"/>
      <c r="BN39" s="14"/>
      <c r="BO39" s="14"/>
      <c r="BP39" s="12"/>
      <c r="BQ39" s="10"/>
      <c r="BR39" s="12"/>
      <c r="BS39" s="12"/>
      <c r="BT39" s="41"/>
      <c r="BU39" s="38"/>
      <c r="BV39" s="15"/>
      <c r="BW39" s="6"/>
      <c r="BX39" s="6"/>
      <c r="BY39" s="47"/>
      <c r="BZ39" s="7"/>
      <c r="CA39" s="41"/>
      <c r="CB39" s="41"/>
      <c r="CC39" s="41"/>
      <c r="CD39" s="41"/>
      <c r="CE39" s="41"/>
      <c r="CF39" s="41"/>
      <c r="CG39" s="41"/>
      <c r="CH39" s="41"/>
      <c r="CI39" s="41"/>
      <c r="CJ39" s="41"/>
      <c r="CK39" s="41"/>
      <c r="CL39" s="41"/>
      <c r="CM39" s="41"/>
      <c r="CN39" s="41"/>
      <c r="CO39" s="41"/>
      <c r="CP39" s="41"/>
      <c r="CQ39" s="41"/>
      <c r="CR39" s="41"/>
      <c r="CS39" s="41"/>
      <c r="CT39" s="41"/>
      <c r="CU39" s="41"/>
      <c r="CV39" s="41"/>
      <c r="CW39" s="41"/>
      <c r="CX39" s="41"/>
      <c r="CY39" s="41"/>
      <c r="CZ39" s="41"/>
      <c r="DA39" s="41"/>
      <c r="DB39" s="41"/>
      <c r="DC39" s="38"/>
    </row>
    <row r="40" spans="1:107" s="15" customFormat="1" ht="23.25" hidden="1" customHeight="1" x14ac:dyDescent="0.25">
      <c r="A40" s="55"/>
      <c r="B40" s="55"/>
      <c r="C40" s="56" t="s">
        <v>61</v>
      </c>
      <c r="D40" s="57"/>
      <c r="E40" s="58"/>
      <c r="F40" s="58"/>
      <c r="G40" s="59"/>
      <c r="H40" s="59"/>
      <c r="I40" s="59"/>
      <c r="J40" s="59"/>
      <c r="K40" s="60">
        <f t="shared" si="2"/>
        <v>0</v>
      </c>
      <c r="L40" s="58"/>
      <c r="M40" s="58"/>
      <c r="N40" s="59"/>
      <c r="O40" s="59"/>
      <c r="P40" s="59"/>
      <c r="Q40" s="59"/>
      <c r="R40" s="60">
        <f t="shared" si="3"/>
        <v>0</v>
      </c>
      <c r="S40" s="58"/>
      <c r="T40" s="58"/>
      <c r="U40" s="59"/>
      <c r="V40" s="61"/>
      <c r="W40" s="59"/>
      <c r="X40" s="59"/>
      <c r="Y40" s="60">
        <f t="shared" si="4"/>
        <v>0</v>
      </c>
      <c r="Z40" s="58"/>
      <c r="AA40" s="58"/>
      <c r="AB40" s="59"/>
      <c r="AC40" s="61"/>
      <c r="AD40" s="59"/>
      <c r="AE40" s="59"/>
      <c r="AF40" s="60">
        <f t="shared" si="5"/>
        <v>0</v>
      </c>
      <c r="AG40" s="62">
        <f t="shared" si="6"/>
        <v>0</v>
      </c>
      <c r="AH40" s="38">
        <f t="shared" si="0"/>
        <v>0</v>
      </c>
      <c r="AI40" s="39">
        <v>0</v>
      </c>
      <c r="AJ40" s="38">
        <f t="shared" si="1"/>
        <v>0</v>
      </c>
      <c r="AK40" s="38"/>
      <c r="AO40" s="6"/>
      <c r="AP40" s="6"/>
      <c r="AQ40" s="47"/>
      <c r="AR40" s="7"/>
      <c r="AS40" s="14"/>
      <c r="AT40" s="14"/>
      <c r="AU40" s="12"/>
      <c r="AV40" s="10"/>
      <c r="AW40" s="12"/>
      <c r="AX40" s="12"/>
      <c r="AY40" s="41"/>
      <c r="AZ40" s="14"/>
      <c r="BA40" s="14"/>
      <c r="BB40" s="12"/>
      <c r="BC40" s="10"/>
      <c r="BD40" s="12"/>
      <c r="BE40" s="12"/>
      <c r="BF40" s="41"/>
      <c r="BG40" s="14"/>
      <c r="BH40" s="14"/>
      <c r="BI40" s="12"/>
      <c r="BJ40" s="10"/>
      <c r="BK40" s="12"/>
      <c r="BL40" s="12"/>
      <c r="BM40" s="41"/>
      <c r="BN40" s="14"/>
      <c r="BO40" s="14"/>
      <c r="BP40" s="12"/>
      <c r="BQ40" s="10"/>
      <c r="BR40" s="12"/>
      <c r="BS40" s="12"/>
      <c r="BT40" s="41"/>
      <c r="BU40" s="38"/>
      <c r="BW40" s="6"/>
      <c r="BX40" s="6"/>
      <c r="BY40" s="47"/>
      <c r="BZ40" s="7"/>
      <c r="CA40" s="41"/>
      <c r="CB40" s="41"/>
      <c r="CC40" s="41"/>
      <c r="CD40" s="41"/>
      <c r="CE40" s="41"/>
      <c r="CF40" s="41"/>
      <c r="CG40" s="41"/>
      <c r="CH40" s="41"/>
      <c r="CI40" s="41"/>
      <c r="CJ40" s="41"/>
      <c r="CK40" s="41"/>
      <c r="CL40" s="41"/>
      <c r="CM40" s="41"/>
      <c r="CN40" s="41"/>
      <c r="CO40" s="41"/>
      <c r="CP40" s="41"/>
      <c r="CQ40" s="41"/>
      <c r="CR40" s="41"/>
      <c r="CS40" s="41"/>
      <c r="CT40" s="41"/>
      <c r="CU40" s="41"/>
      <c r="CV40" s="41"/>
      <c r="CW40" s="41"/>
      <c r="CX40" s="41"/>
      <c r="CY40" s="41"/>
      <c r="CZ40" s="41"/>
      <c r="DA40" s="41"/>
      <c r="DB40" s="41"/>
      <c r="DC40" s="38"/>
    </row>
    <row r="41" spans="1:107" s="15" customFormat="1" ht="17.25" hidden="1" customHeight="1" x14ac:dyDescent="0.25">
      <c r="A41" s="45"/>
      <c r="B41" s="45"/>
      <c r="C41" s="43" t="s">
        <v>62</v>
      </c>
      <c r="D41" s="23"/>
      <c r="E41" s="32"/>
      <c r="F41" s="32"/>
      <c r="G41" s="33"/>
      <c r="H41" s="33"/>
      <c r="I41" s="33"/>
      <c r="J41" s="33"/>
      <c r="K41" s="31">
        <f t="shared" si="2"/>
        <v>0</v>
      </c>
      <c r="L41" s="32"/>
      <c r="M41" s="32"/>
      <c r="N41" s="33"/>
      <c r="O41" s="33"/>
      <c r="P41" s="33"/>
      <c r="Q41" s="33"/>
      <c r="R41" s="31">
        <f t="shared" si="3"/>
        <v>0</v>
      </c>
      <c r="S41" s="32"/>
      <c r="T41" s="32"/>
      <c r="U41" s="33"/>
      <c r="V41" s="46"/>
      <c r="W41" s="33"/>
      <c r="X41" s="33"/>
      <c r="Y41" s="31">
        <f t="shared" si="4"/>
        <v>0</v>
      </c>
      <c r="Z41" s="32"/>
      <c r="AA41" s="32"/>
      <c r="AB41" s="33"/>
      <c r="AC41" s="46"/>
      <c r="AD41" s="33"/>
      <c r="AE41" s="33"/>
      <c r="AF41" s="31">
        <f t="shared" si="5"/>
        <v>0</v>
      </c>
      <c r="AG41" s="35">
        <f t="shared" si="6"/>
        <v>0</v>
      </c>
      <c r="AH41" s="38">
        <f t="shared" si="0"/>
        <v>0</v>
      </c>
      <c r="AI41" s="39">
        <v>0</v>
      </c>
      <c r="AJ41" s="38">
        <f t="shared" si="1"/>
        <v>0</v>
      </c>
      <c r="AK41" s="38"/>
      <c r="AO41" s="6"/>
      <c r="AP41" s="6"/>
      <c r="AQ41" s="47"/>
      <c r="AR41" s="7"/>
      <c r="AS41" s="14"/>
      <c r="AT41" s="14"/>
      <c r="AU41" s="12"/>
      <c r="AV41" s="10"/>
      <c r="AW41" s="12"/>
      <c r="AX41" s="12"/>
      <c r="AY41" s="41"/>
      <c r="AZ41" s="14"/>
      <c r="BA41" s="14"/>
      <c r="BB41" s="12"/>
      <c r="BC41" s="10"/>
      <c r="BD41" s="12"/>
      <c r="BE41" s="12"/>
      <c r="BF41" s="41"/>
      <c r="BG41" s="14"/>
      <c r="BH41" s="14"/>
      <c r="BI41" s="12"/>
      <c r="BJ41" s="10"/>
      <c r="BK41" s="12"/>
      <c r="BL41" s="12"/>
      <c r="BM41" s="41"/>
      <c r="BN41" s="14"/>
      <c r="BO41" s="14"/>
      <c r="BP41" s="12"/>
      <c r="BQ41" s="10"/>
      <c r="BR41" s="12"/>
      <c r="BS41" s="12"/>
      <c r="BT41" s="41"/>
      <c r="BU41" s="38"/>
      <c r="BW41" s="6"/>
      <c r="BX41" s="6"/>
      <c r="BY41" s="47"/>
      <c r="BZ41" s="7"/>
      <c r="CA41" s="41"/>
      <c r="CB41" s="41"/>
      <c r="CC41" s="41"/>
      <c r="CD41" s="41"/>
      <c r="CE41" s="41"/>
      <c r="CF41" s="41"/>
      <c r="CG41" s="41"/>
      <c r="CH41" s="41"/>
      <c r="CI41" s="41"/>
      <c r="CJ41" s="41"/>
      <c r="CK41" s="41"/>
      <c r="CL41" s="41"/>
      <c r="CM41" s="41"/>
      <c r="CN41" s="41"/>
      <c r="CO41" s="41"/>
      <c r="CP41" s="41"/>
      <c r="CQ41" s="41"/>
      <c r="CR41" s="41"/>
      <c r="CS41" s="41"/>
      <c r="CT41" s="41"/>
      <c r="CU41" s="41"/>
      <c r="CV41" s="41"/>
      <c r="CW41" s="41"/>
      <c r="CX41" s="41"/>
      <c r="CY41" s="41"/>
      <c r="CZ41" s="41"/>
      <c r="DA41" s="41"/>
      <c r="DB41" s="41"/>
      <c r="DC41" s="38"/>
    </row>
    <row r="42" spans="1:107" s="15" customFormat="1" x14ac:dyDescent="0.25">
      <c r="A42" s="45"/>
      <c r="B42" s="45"/>
      <c r="C42" s="43" t="s">
        <v>63</v>
      </c>
      <c r="D42" s="23" t="s">
        <v>43</v>
      </c>
      <c r="E42" s="32"/>
      <c r="F42" s="32"/>
      <c r="G42" s="32"/>
      <c r="H42" s="32"/>
      <c r="I42" s="32"/>
      <c r="J42" s="32">
        <v>30000</v>
      </c>
      <c r="K42" s="31">
        <f t="shared" si="2"/>
        <v>30000</v>
      </c>
      <c r="L42" s="32"/>
      <c r="M42" s="32"/>
      <c r="N42" s="32"/>
      <c r="O42" s="32"/>
      <c r="P42" s="32"/>
      <c r="Q42" s="32"/>
      <c r="R42" s="31">
        <f t="shared" si="3"/>
        <v>0</v>
      </c>
      <c r="S42" s="32"/>
      <c r="T42" s="32"/>
      <c r="U42" s="32"/>
      <c r="V42" s="32"/>
      <c r="W42" s="32"/>
      <c r="X42" s="32"/>
      <c r="Y42" s="31">
        <f t="shared" si="4"/>
        <v>0</v>
      </c>
      <c r="Z42" s="32"/>
      <c r="AA42" s="32"/>
      <c r="AB42" s="32"/>
      <c r="AC42" s="32"/>
      <c r="AD42" s="32"/>
      <c r="AE42" s="32"/>
      <c r="AF42" s="31">
        <f t="shared" si="5"/>
        <v>0</v>
      </c>
      <c r="AG42" s="35">
        <f t="shared" si="6"/>
        <v>30000</v>
      </c>
      <c r="AH42" s="38">
        <f t="shared" si="0"/>
        <v>30000</v>
      </c>
      <c r="AI42" s="39">
        <v>30000</v>
      </c>
      <c r="AJ42" s="38">
        <f t="shared" si="1"/>
        <v>0</v>
      </c>
      <c r="AK42" s="38"/>
      <c r="AO42" s="6"/>
      <c r="AP42" s="6"/>
      <c r="AQ42" s="47"/>
      <c r="AR42" s="7"/>
      <c r="AS42" s="14"/>
      <c r="AT42" s="14"/>
      <c r="AU42" s="14"/>
      <c r="AV42" s="14"/>
      <c r="AW42" s="14"/>
      <c r="AX42" s="14"/>
      <c r="AY42" s="41"/>
      <c r="AZ42" s="14"/>
      <c r="BA42" s="14"/>
      <c r="BB42" s="14"/>
      <c r="BC42" s="14"/>
      <c r="BD42" s="14"/>
      <c r="BE42" s="14"/>
      <c r="BF42" s="41"/>
      <c r="BG42" s="14"/>
      <c r="BH42" s="14"/>
      <c r="BI42" s="14"/>
      <c r="BJ42" s="14"/>
      <c r="BK42" s="14"/>
      <c r="BL42" s="14"/>
      <c r="BM42" s="41"/>
      <c r="BN42" s="14"/>
      <c r="BO42" s="14"/>
      <c r="BP42" s="14"/>
      <c r="BQ42" s="14"/>
      <c r="BR42" s="14"/>
      <c r="BS42" s="14"/>
      <c r="BT42" s="41"/>
      <c r="BU42" s="38"/>
      <c r="BW42" s="6"/>
      <c r="BX42" s="6"/>
      <c r="BY42" s="47"/>
      <c r="BZ42" s="7"/>
      <c r="CA42" s="41"/>
      <c r="CB42" s="41"/>
      <c r="CC42" s="41"/>
      <c r="CD42" s="41"/>
      <c r="CE42" s="41"/>
      <c r="CF42" s="41"/>
      <c r="CG42" s="41"/>
      <c r="CH42" s="41"/>
      <c r="CI42" s="41"/>
      <c r="CJ42" s="41"/>
      <c r="CK42" s="41"/>
      <c r="CL42" s="41"/>
      <c r="CM42" s="41"/>
      <c r="CN42" s="41"/>
      <c r="CO42" s="41"/>
      <c r="CP42" s="41"/>
      <c r="CQ42" s="41"/>
      <c r="CR42" s="41"/>
      <c r="CS42" s="41"/>
      <c r="CT42" s="41"/>
      <c r="CU42" s="41"/>
      <c r="CV42" s="41"/>
      <c r="CW42" s="41"/>
      <c r="CX42" s="41"/>
      <c r="CY42" s="41"/>
      <c r="CZ42" s="41"/>
      <c r="DA42" s="41"/>
      <c r="DB42" s="41"/>
      <c r="DC42" s="38"/>
    </row>
    <row r="43" spans="1:107" s="15" customFormat="1" x14ac:dyDescent="0.25">
      <c r="A43" s="45"/>
      <c r="B43" s="45"/>
      <c r="C43" s="43" t="s">
        <v>64</v>
      </c>
      <c r="D43" s="23"/>
      <c r="E43" s="32"/>
      <c r="F43" s="32"/>
      <c r="G43" s="32"/>
      <c r="H43" s="32"/>
      <c r="I43" s="32"/>
      <c r="J43" s="32"/>
      <c r="K43" s="31">
        <f t="shared" si="2"/>
        <v>0</v>
      </c>
      <c r="L43" s="32"/>
      <c r="M43" s="32"/>
      <c r="N43" s="32"/>
      <c r="O43" s="32"/>
      <c r="P43" s="32"/>
      <c r="Q43" s="32"/>
      <c r="R43" s="31">
        <f t="shared" si="3"/>
        <v>0</v>
      </c>
      <c r="S43" s="32"/>
      <c r="T43" s="32"/>
      <c r="U43" s="32"/>
      <c r="V43" s="32"/>
      <c r="W43" s="32"/>
      <c r="X43" s="32"/>
      <c r="Y43" s="31">
        <f t="shared" si="4"/>
        <v>0</v>
      </c>
      <c r="Z43" s="32"/>
      <c r="AA43" s="32"/>
      <c r="AB43" s="32"/>
      <c r="AC43" s="32"/>
      <c r="AD43" s="32"/>
      <c r="AE43" s="32"/>
      <c r="AF43" s="31">
        <f t="shared" si="5"/>
        <v>0</v>
      </c>
      <c r="AG43" s="35">
        <f t="shared" si="6"/>
        <v>0</v>
      </c>
      <c r="AH43" s="38">
        <f t="shared" si="0"/>
        <v>0</v>
      </c>
      <c r="AI43" s="39">
        <v>0</v>
      </c>
      <c r="AJ43" s="38">
        <f t="shared" si="1"/>
        <v>0</v>
      </c>
      <c r="AK43" s="38"/>
      <c r="AO43" s="6"/>
      <c r="AP43" s="6"/>
      <c r="AQ43" s="47"/>
      <c r="AR43" s="7"/>
      <c r="AS43" s="14"/>
      <c r="AT43" s="14"/>
      <c r="AU43" s="14"/>
      <c r="AV43" s="14"/>
      <c r="AW43" s="14"/>
      <c r="AX43" s="14"/>
      <c r="AY43" s="41"/>
      <c r="AZ43" s="14"/>
      <c r="BA43" s="14"/>
      <c r="BB43" s="14"/>
      <c r="BC43" s="14"/>
      <c r="BD43" s="14"/>
      <c r="BE43" s="14"/>
      <c r="BF43" s="41"/>
      <c r="BG43" s="14"/>
      <c r="BH43" s="14"/>
      <c r="BI43" s="14"/>
      <c r="BJ43" s="14"/>
      <c r="BK43" s="14"/>
      <c r="BL43" s="14"/>
      <c r="BM43" s="41"/>
      <c r="BN43" s="14"/>
      <c r="BO43" s="14"/>
      <c r="BP43" s="14"/>
      <c r="BQ43" s="14"/>
      <c r="BR43" s="14"/>
      <c r="BS43" s="14"/>
      <c r="BT43" s="41"/>
      <c r="BU43" s="38"/>
      <c r="BW43" s="6"/>
      <c r="BX43" s="6"/>
      <c r="BY43" s="47"/>
      <c r="BZ43" s="7"/>
      <c r="CA43" s="41"/>
      <c r="CB43" s="41"/>
      <c r="CC43" s="41"/>
      <c r="CD43" s="41"/>
      <c r="CE43" s="41"/>
      <c r="CF43" s="41"/>
      <c r="CG43" s="41"/>
      <c r="CH43" s="41"/>
      <c r="CI43" s="41"/>
      <c r="CJ43" s="41"/>
      <c r="CK43" s="41"/>
      <c r="CL43" s="41"/>
      <c r="CM43" s="41"/>
      <c r="CN43" s="41"/>
      <c r="CO43" s="41"/>
      <c r="CP43" s="41"/>
      <c r="CQ43" s="41"/>
      <c r="CR43" s="41"/>
      <c r="CS43" s="41"/>
      <c r="CT43" s="41"/>
      <c r="CU43" s="41"/>
      <c r="CV43" s="41"/>
      <c r="CW43" s="41"/>
      <c r="CX43" s="41"/>
      <c r="CY43" s="41"/>
      <c r="CZ43" s="41"/>
      <c r="DA43" s="41"/>
      <c r="DB43" s="41"/>
      <c r="DC43" s="38"/>
    </row>
    <row r="44" spans="1:107" s="15" customFormat="1" x14ac:dyDescent="0.25">
      <c r="A44" s="45"/>
      <c r="B44" s="45"/>
      <c r="C44" s="43" t="s">
        <v>65</v>
      </c>
      <c r="D44" s="23"/>
      <c r="E44" s="32"/>
      <c r="F44" s="32">
        <v>474854.12</v>
      </c>
      <c r="G44" s="32"/>
      <c r="H44" s="32">
        <v>474854.12</v>
      </c>
      <c r="I44" s="32"/>
      <c r="J44" s="32">
        <v>474854.12</v>
      </c>
      <c r="K44" s="31">
        <f t="shared" si="2"/>
        <v>1424562.3599999999</v>
      </c>
      <c r="L44" s="32"/>
      <c r="M44" s="32">
        <f>474854.12-200000</f>
        <v>274854.12</v>
      </c>
      <c r="N44" s="32"/>
      <c r="O44" s="32">
        <f>474854.12-138537.14-180000</f>
        <v>156316.97999999998</v>
      </c>
      <c r="P44" s="32"/>
      <c r="Q44" s="32">
        <f>474854.14-474854.14</f>
        <v>0</v>
      </c>
      <c r="R44" s="31">
        <f>Q44+O44+M44</f>
        <v>431171.1</v>
      </c>
      <c r="S44" s="32"/>
      <c r="T44" s="32"/>
      <c r="U44" s="32"/>
      <c r="V44" s="32"/>
      <c r="W44" s="32"/>
      <c r="X44" s="32"/>
      <c r="Y44" s="31">
        <f t="shared" si="4"/>
        <v>0</v>
      </c>
      <c r="Z44" s="32"/>
      <c r="AA44" s="32"/>
      <c r="AB44" s="32"/>
      <c r="AC44" s="32"/>
      <c r="AD44" s="32"/>
      <c r="AE44" s="32"/>
      <c r="AF44" s="31">
        <f t="shared" si="5"/>
        <v>0</v>
      </c>
      <c r="AG44" s="35">
        <f t="shared" si="6"/>
        <v>1855733.46</v>
      </c>
      <c r="AH44" s="38">
        <f t="shared" si="0"/>
        <v>1424562.3599999999</v>
      </c>
      <c r="AI44" s="39">
        <v>2035733.46</v>
      </c>
      <c r="AJ44" s="38">
        <f t="shared" si="1"/>
        <v>-180000</v>
      </c>
      <c r="AK44" s="38"/>
      <c r="AO44" s="6"/>
      <c r="AP44" s="6"/>
      <c r="AQ44" s="47"/>
      <c r="AR44" s="7"/>
      <c r="AS44" s="14"/>
      <c r="AT44" s="14"/>
      <c r="AU44" s="14"/>
      <c r="AV44" s="14"/>
      <c r="AW44" s="14"/>
      <c r="AX44" s="14"/>
      <c r="AY44" s="41"/>
      <c r="AZ44" s="14"/>
      <c r="BA44" s="14"/>
      <c r="BB44" s="14"/>
      <c r="BC44" s="14"/>
      <c r="BD44" s="14"/>
      <c r="BE44" s="14"/>
      <c r="BF44" s="41"/>
      <c r="BG44" s="14"/>
      <c r="BH44" s="14"/>
      <c r="BI44" s="14"/>
      <c r="BJ44" s="14"/>
      <c r="BK44" s="14"/>
      <c r="BL44" s="14"/>
      <c r="BM44" s="41"/>
      <c r="BN44" s="14"/>
      <c r="BO44" s="14"/>
      <c r="BP44" s="14"/>
      <c r="BQ44" s="14"/>
      <c r="BR44" s="14"/>
      <c r="BS44" s="14"/>
      <c r="BT44" s="41"/>
      <c r="BU44" s="38"/>
      <c r="BW44" s="6"/>
      <c r="BX44" s="6"/>
      <c r="BY44" s="47"/>
      <c r="BZ44" s="7"/>
      <c r="CA44" s="41"/>
      <c r="CB44" s="41"/>
      <c r="CC44" s="41"/>
      <c r="CD44" s="41"/>
      <c r="CE44" s="41"/>
      <c r="CF44" s="41"/>
      <c r="CG44" s="41"/>
      <c r="CH44" s="41"/>
      <c r="CI44" s="41"/>
      <c r="CJ44" s="41"/>
      <c r="CK44" s="41"/>
      <c r="CL44" s="41"/>
      <c r="CM44" s="41"/>
      <c r="CN44" s="41"/>
      <c r="CO44" s="41"/>
      <c r="CP44" s="41"/>
      <c r="CQ44" s="41"/>
      <c r="CR44" s="41"/>
      <c r="CS44" s="41"/>
      <c r="CT44" s="41"/>
      <c r="CU44" s="41"/>
      <c r="CV44" s="41"/>
      <c r="CW44" s="41"/>
      <c r="CX44" s="41"/>
      <c r="CY44" s="41"/>
      <c r="CZ44" s="41"/>
      <c r="DA44" s="41"/>
      <c r="DB44" s="41"/>
      <c r="DC44" s="38"/>
    </row>
    <row r="45" spans="1:107" s="15" customFormat="1" x14ac:dyDescent="0.25">
      <c r="A45" s="45"/>
      <c r="B45" s="45"/>
      <c r="C45" s="44" t="s">
        <v>36</v>
      </c>
      <c r="D45" s="23"/>
      <c r="E45" s="32"/>
      <c r="F45" s="32"/>
      <c r="G45" s="32"/>
      <c r="H45" s="32">
        <v>1460</v>
      </c>
      <c r="I45" s="32"/>
      <c r="J45" s="32"/>
      <c r="K45" s="31">
        <f t="shared" si="2"/>
        <v>1460</v>
      </c>
      <c r="L45" s="32"/>
      <c r="M45" s="32"/>
      <c r="N45" s="32"/>
      <c r="O45" s="31"/>
      <c r="P45" s="31"/>
      <c r="Q45" s="31"/>
      <c r="R45" s="31">
        <f t="shared" si="3"/>
        <v>0</v>
      </c>
      <c r="S45" s="31"/>
      <c r="T45" s="31"/>
      <c r="U45" s="31"/>
      <c r="V45" s="31"/>
      <c r="W45" s="31"/>
      <c r="X45" s="31"/>
      <c r="Y45" s="31">
        <f t="shared" si="4"/>
        <v>0</v>
      </c>
      <c r="Z45" s="31"/>
      <c r="AA45" s="31"/>
      <c r="AB45" s="31"/>
      <c r="AC45" s="31"/>
      <c r="AD45" s="31"/>
      <c r="AE45" s="31"/>
      <c r="AF45" s="31">
        <f t="shared" si="5"/>
        <v>0</v>
      </c>
      <c r="AG45" s="35">
        <f t="shared" si="6"/>
        <v>1460</v>
      </c>
      <c r="AH45" s="38">
        <f t="shared" si="0"/>
        <v>1460</v>
      </c>
      <c r="AI45" s="39">
        <v>1460</v>
      </c>
      <c r="AJ45" s="38">
        <f t="shared" si="1"/>
        <v>0</v>
      </c>
      <c r="AK45" s="38"/>
      <c r="AO45" s="6"/>
      <c r="AP45" s="6"/>
      <c r="AQ45" s="40"/>
      <c r="AR45" s="7"/>
      <c r="AS45" s="14"/>
      <c r="AT45" s="14"/>
      <c r="AU45" s="14"/>
      <c r="AV45" s="14"/>
      <c r="AW45" s="14"/>
      <c r="AX45" s="14"/>
      <c r="AY45" s="41"/>
      <c r="AZ45" s="14"/>
      <c r="BA45" s="14"/>
      <c r="BB45" s="14"/>
      <c r="BC45" s="41"/>
      <c r="BD45" s="41"/>
      <c r="BE45" s="41"/>
      <c r="BF45" s="41"/>
      <c r="BG45" s="41"/>
      <c r="BH45" s="41"/>
      <c r="BI45" s="41"/>
      <c r="BJ45" s="41"/>
      <c r="BK45" s="41"/>
      <c r="BL45" s="41"/>
      <c r="BM45" s="41"/>
      <c r="BN45" s="41"/>
      <c r="BO45" s="41"/>
      <c r="BP45" s="41"/>
      <c r="BQ45" s="41"/>
      <c r="BR45" s="41"/>
      <c r="BS45" s="41"/>
      <c r="BT45" s="41"/>
      <c r="BU45" s="38"/>
      <c r="BW45" s="6"/>
      <c r="BX45" s="6"/>
      <c r="BY45" s="40"/>
      <c r="BZ45" s="7"/>
      <c r="CA45" s="41"/>
      <c r="CB45" s="41"/>
      <c r="CC45" s="41"/>
      <c r="CD45" s="41"/>
      <c r="CE45" s="41"/>
      <c r="CF45" s="41"/>
      <c r="CG45" s="41"/>
      <c r="CH45" s="41"/>
      <c r="CI45" s="41"/>
      <c r="CJ45" s="41"/>
      <c r="CK45" s="41"/>
      <c r="CL45" s="41"/>
      <c r="CM45" s="41"/>
      <c r="CN45" s="41"/>
      <c r="CO45" s="41"/>
      <c r="CP45" s="41"/>
      <c r="CQ45" s="41"/>
      <c r="CR45" s="41"/>
      <c r="CS45" s="41"/>
      <c r="CT45" s="41"/>
      <c r="CU45" s="41"/>
      <c r="CV45" s="41"/>
      <c r="CW45" s="41"/>
      <c r="CX45" s="41"/>
      <c r="CY45" s="41"/>
      <c r="CZ45" s="41"/>
      <c r="DA45" s="41"/>
      <c r="DB45" s="41"/>
      <c r="DC45" s="38"/>
    </row>
    <row r="46" spans="1:107" s="15" customFormat="1" x14ac:dyDescent="0.25">
      <c r="A46" s="45">
        <v>244</v>
      </c>
      <c r="B46" s="45">
        <v>310</v>
      </c>
      <c r="C46" s="30" t="s">
        <v>66</v>
      </c>
      <c r="D46" s="23"/>
      <c r="E46" s="32">
        <f>SUM(E47:E59)</f>
        <v>0</v>
      </c>
      <c r="F46" s="32">
        <f t="shared" ref="F46:R46" si="21">SUM(F47:F59)</f>
        <v>0</v>
      </c>
      <c r="G46" s="32">
        <f t="shared" si="21"/>
        <v>0</v>
      </c>
      <c r="H46" s="32">
        <f>SUM(H47:H59)</f>
        <v>340000</v>
      </c>
      <c r="I46" s="32">
        <f t="shared" si="21"/>
        <v>0</v>
      </c>
      <c r="J46" s="32">
        <f t="shared" si="21"/>
        <v>1405000</v>
      </c>
      <c r="K46" s="32">
        <f t="shared" si="21"/>
        <v>1745000</v>
      </c>
      <c r="L46" s="32">
        <f>SUM(L47:L59)</f>
        <v>0</v>
      </c>
      <c r="M46" s="32">
        <f t="shared" si="21"/>
        <v>0</v>
      </c>
      <c r="N46" s="32">
        <f t="shared" si="21"/>
        <v>0</v>
      </c>
      <c r="O46" s="32">
        <f t="shared" si="21"/>
        <v>0</v>
      </c>
      <c r="P46" s="32">
        <f t="shared" si="21"/>
        <v>0</v>
      </c>
      <c r="Q46" s="32">
        <f t="shared" si="21"/>
        <v>0</v>
      </c>
      <c r="R46" s="32">
        <f t="shared" si="21"/>
        <v>0</v>
      </c>
      <c r="S46" s="32">
        <f>SUM(S50:S59)</f>
        <v>0</v>
      </c>
      <c r="T46" s="32">
        <f t="shared" ref="T46:AG46" si="22">SUM(T47:T59)</f>
        <v>0</v>
      </c>
      <c r="U46" s="32">
        <f t="shared" si="22"/>
        <v>0</v>
      </c>
      <c r="V46" s="32">
        <f t="shared" si="22"/>
        <v>0</v>
      </c>
      <c r="W46" s="32">
        <f t="shared" si="22"/>
        <v>0</v>
      </c>
      <c r="X46" s="32">
        <f t="shared" si="22"/>
        <v>0</v>
      </c>
      <c r="Y46" s="32">
        <f t="shared" si="22"/>
        <v>0</v>
      </c>
      <c r="Z46" s="32">
        <f t="shared" si="22"/>
        <v>0</v>
      </c>
      <c r="AA46" s="32">
        <f>SUM(AA47:AA59)</f>
        <v>0</v>
      </c>
      <c r="AB46" s="32">
        <f t="shared" si="22"/>
        <v>0</v>
      </c>
      <c r="AC46" s="32">
        <f t="shared" si="22"/>
        <v>0</v>
      </c>
      <c r="AD46" s="32">
        <f t="shared" si="22"/>
        <v>0</v>
      </c>
      <c r="AE46" s="32">
        <f t="shared" si="22"/>
        <v>0</v>
      </c>
      <c r="AF46" s="32">
        <f t="shared" si="22"/>
        <v>0</v>
      </c>
      <c r="AG46" s="32">
        <f t="shared" si="22"/>
        <v>1745000</v>
      </c>
      <c r="AH46" s="38">
        <f t="shared" si="0"/>
        <v>1745000</v>
      </c>
      <c r="AI46" s="39">
        <v>1745000</v>
      </c>
      <c r="AJ46" s="38">
        <f t="shared" si="1"/>
        <v>0</v>
      </c>
      <c r="AK46" s="38"/>
      <c r="AO46" s="6"/>
      <c r="AP46" s="6"/>
      <c r="AQ46" s="40"/>
      <c r="AR46" s="7"/>
      <c r="AS46" s="14"/>
      <c r="AT46" s="14"/>
      <c r="AU46" s="14"/>
      <c r="AV46" s="14"/>
      <c r="AW46" s="14"/>
      <c r="AX46" s="14"/>
      <c r="AY46" s="41"/>
      <c r="AZ46" s="14"/>
      <c r="BA46" s="14"/>
      <c r="BB46" s="14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  <c r="BR46" s="41"/>
      <c r="BS46" s="41"/>
      <c r="BT46" s="41"/>
      <c r="BU46" s="38"/>
      <c r="BW46" s="6"/>
      <c r="BX46" s="6"/>
      <c r="BY46" s="40"/>
      <c r="BZ46" s="7"/>
      <c r="CA46" s="41"/>
      <c r="CB46" s="41"/>
      <c r="CC46" s="41"/>
      <c r="CD46" s="41"/>
      <c r="CE46" s="41"/>
      <c r="CF46" s="41"/>
      <c r="CG46" s="41"/>
      <c r="CH46" s="41"/>
      <c r="CI46" s="41"/>
      <c r="CJ46" s="41"/>
      <c r="CK46" s="41"/>
      <c r="CL46" s="41"/>
      <c r="CM46" s="41"/>
      <c r="CN46" s="41"/>
      <c r="CO46" s="41"/>
      <c r="CP46" s="41"/>
      <c r="CQ46" s="41"/>
      <c r="CR46" s="41"/>
      <c r="CS46" s="41"/>
      <c r="CT46" s="41"/>
      <c r="CU46" s="41"/>
      <c r="CV46" s="41"/>
      <c r="CW46" s="41"/>
      <c r="CX46" s="41"/>
      <c r="CY46" s="41"/>
      <c r="CZ46" s="41"/>
      <c r="DA46" s="41"/>
      <c r="DB46" s="41"/>
      <c r="DC46" s="38"/>
    </row>
    <row r="47" spans="1:107" s="15" customFormat="1" x14ac:dyDescent="0.25">
      <c r="A47" s="45"/>
      <c r="B47" s="45"/>
      <c r="C47" s="63" t="s">
        <v>67</v>
      </c>
      <c r="D47" s="23"/>
      <c r="E47" s="32"/>
      <c r="F47" s="32"/>
      <c r="G47" s="32"/>
      <c r="H47" s="32"/>
      <c r="I47" s="32"/>
      <c r="J47" s="32">
        <v>250000</v>
      </c>
      <c r="K47" s="31">
        <f t="shared" ref="K47:K49" si="23">J47+H47+F47</f>
        <v>250000</v>
      </c>
      <c r="L47" s="32"/>
      <c r="M47" s="32"/>
      <c r="N47" s="32"/>
      <c r="O47" s="32"/>
      <c r="P47" s="32"/>
      <c r="Q47" s="32"/>
      <c r="R47" s="31">
        <f t="shared" ref="R47:R49" si="24">Q47+O47+M47</f>
        <v>0</v>
      </c>
      <c r="S47" s="32"/>
      <c r="T47" s="32"/>
      <c r="U47" s="32"/>
      <c r="V47" s="32"/>
      <c r="W47" s="32"/>
      <c r="X47" s="32"/>
      <c r="Y47" s="31">
        <f t="shared" ref="Y47:Y48" si="25">X47+V47+T47</f>
        <v>0</v>
      </c>
      <c r="Z47" s="32"/>
      <c r="AA47" s="32"/>
      <c r="AB47" s="32"/>
      <c r="AC47" s="32"/>
      <c r="AD47" s="32"/>
      <c r="AE47" s="32"/>
      <c r="AF47" s="31">
        <f t="shared" ref="AF47:AF49" si="26">AE47+AC47+AA47</f>
        <v>0</v>
      </c>
      <c r="AG47" s="35">
        <f t="shared" ref="AG47:AG49" si="27">AF47+Y47+R47+K47</f>
        <v>250000</v>
      </c>
      <c r="AH47" s="38">
        <f t="shared" si="0"/>
        <v>250000</v>
      </c>
      <c r="AI47" s="39">
        <v>250000</v>
      </c>
      <c r="AJ47" s="38">
        <f t="shared" si="1"/>
        <v>0</v>
      </c>
      <c r="AK47" s="38"/>
      <c r="AO47" s="6"/>
      <c r="AP47" s="6"/>
      <c r="AQ47" s="40"/>
      <c r="AR47" s="7"/>
      <c r="AS47" s="14"/>
      <c r="AT47" s="14"/>
      <c r="AU47" s="14"/>
      <c r="AV47" s="14"/>
      <c r="AW47" s="14"/>
      <c r="AX47" s="14"/>
      <c r="AY47" s="41"/>
      <c r="AZ47" s="14"/>
      <c r="BA47" s="14"/>
      <c r="BB47" s="14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41"/>
      <c r="BN47" s="41"/>
      <c r="BO47" s="41"/>
      <c r="BP47" s="41"/>
      <c r="BQ47" s="41"/>
      <c r="BR47" s="41"/>
      <c r="BS47" s="41"/>
      <c r="BT47" s="41"/>
      <c r="BU47" s="38"/>
      <c r="BW47" s="6"/>
      <c r="BX47" s="6"/>
      <c r="BY47" s="40"/>
      <c r="BZ47" s="7"/>
      <c r="CA47" s="41"/>
      <c r="CB47" s="41"/>
      <c r="CC47" s="41"/>
      <c r="CD47" s="41"/>
      <c r="CE47" s="41"/>
      <c r="CF47" s="41"/>
      <c r="CG47" s="41"/>
      <c r="CH47" s="41"/>
      <c r="CI47" s="41"/>
      <c r="CJ47" s="41"/>
      <c r="CK47" s="41"/>
      <c r="CL47" s="41"/>
      <c r="CM47" s="41"/>
      <c r="CN47" s="41"/>
      <c r="CO47" s="41"/>
      <c r="CP47" s="41"/>
      <c r="CQ47" s="41"/>
      <c r="CR47" s="41"/>
      <c r="CS47" s="41"/>
      <c r="CT47" s="41"/>
      <c r="CU47" s="41"/>
      <c r="CV47" s="41"/>
      <c r="CW47" s="41"/>
      <c r="CX47" s="41"/>
      <c r="CY47" s="41"/>
      <c r="CZ47" s="41"/>
      <c r="DA47" s="41"/>
      <c r="DB47" s="41"/>
      <c r="DC47" s="38"/>
    </row>
    <row r="48" spans="1:107" s="15" customFormat="1" x14ac:dyDescent="0.25">
      <c r="A48" s="45"/>
      <c r="B48" s="45"/>
      <c r="C48" s="63" t="s">
        <v>68</v>
      </c>
      <c r="D48" s="23"/>
      <c r="E48" s="32"/>
      <c r="F48" s="32"/>
      <c r="G48" s="32"/>
      <c r="H48" s="32"/>
      <c r="I48" s="32"/>
      <c r="J48" s="32"/>
      <c r="K48" s="31">
        <f t="shared" si="23"/>
        <v>0</v>
      </c>
      <c r="L48" s="32"/>
      <c r="M48" s="32"/>
      <c r="N48" s="32"/>
      <c r="O48" s="32"/>
      <c r="P48" s="32"/>
      <c r="Q48" s="32"/>
      <c r="R48" s="31">
        <f t="shared" si="24"/>
        <v>0</v>
      </c>
      <c r="S48" s="32"/>
      <c r="T48" s="32"/>
      <c r="U48" s="32"/>
      <c r="V48" s="32"/>
      <c r="W48" s="32"/>
      <c r="X48" s="32"/>
      <c r="Y48" s="31">
        <f t="shared" si="25"/>
        <v>0</v>
      </c>
      <c r="Z48" s="32"/>
      <c r="AA48" s="32"/>
      <c r="AB48" s="32"/>
      <c r="AC48" s="32"/>
      <c r="AD48" s="32"/>
      <c r="AE48" s="32"/>
      <c r="AF48" s="31">
        <f>AE48+AC48+AA48</f>
        <v>0</v>
      </c>
      <c r="AG48" s="35">
        <f>AF48+Y48+R48+K48</f>
        <v>0</v>
      </c>
      <c r="AH48" s="38">
        <f t="shared" si="0"/>
        <v>0</v>
      </c>
      <c r="AI48" s="39">
        <v>0</v>
      </c>
      <c r="AJ48" s="38">
        <f t="shared" si="1"/>
        <v>0</v>
      </c>
      <c r="AK48" s="38"/>
      <c r="AO48" s="6"/>
      <c r="AP48" s="6"/>
      <c r="AQ48" s="40"/>
      <c r="AR48" s="7"/>
      <c r="AS48" s="14"/>
      <c r="AT48" s="14"/>
      <c r="AU48" s="14"/>
      <c r="AV48" s="14"/>
      <c r="AW48" s="14"/>
      <c r="AX48" s="14"/>
      <c r="AY48" s="41"/>
      <c r="AZ48" s="14"/>
      <c r="BA48" s="14"/>
      <c r="BB48" s="14"/>
      <c r="BC48" s="41"/>
      <c r="BD48" s="41"/>
      <c r="BE48" s="41"/>
      <c r="BF48" s="41"/>
      <c r="BG48" s="41"/>
      <c r="BH48" s="41"/>
      <c r="BI48" s="41"/>
      <c r="BJ48" s="41"/>
      <c r="BK48" s="41"/>
      <c r="BL48" s="41"/>
      <c r="BM48" s="41"/>
      <c r="BN48" s="41"/>
      <c r="BO48" s="41"/>
      <c r="BP48" s="41"/>
      <c r="BQ48" s="41"/>
      <c r="BR48" s="41"/>
      <c r="BS48" s="41"/>
      <c r="BT48" s="41"/>
      <c r="BU48" s="38"/>
      <c r="BW48" s="6"/>
      <c r="BX48" s="6"/>
      <c r="BY48" s="40"/>
      <c r="BZ48" s="7"/>
      <c r="CA48" s="41"/>
      <c r="CB48" s="41"/>
      <c r="CC48" s="41"/>
      <c r="CD48" s="41"/>
      <c r="CE48" s="41"/>
      <c r="CF48" s="41"/>
      <c r="CG48" s="41"/>
      <c r="CH48" s="41"/>
      <c r="CI48" s="41"/>
      <c r="CJ48" s="41"/>
      <c r="CK48" s="41"/>
      <c r="CL48" s="41"/>
      <c r="CM48" s="41"/>
      <c r="CN48" s="41"/>
      <c r="CO48" s="41"/>
      <c r="CP48" s="41"/>
      <c r="CQ48" s="41"/>
      <c r="CR48" s="41"/>
      <c r="CS48" s="41"/>
      <c r="CT48" s="41"/>
      <c r="CU48" s="41"/>
      <c r="CV48" s="41"/>
      <c r="CW48" s="41"/>
      <c r="CX48" s="41"/>
      <c r="CY48" s="41"/>
      <c r="CZ48" s="41"/>
      <c r="DA48" s="41"/>
      <c r="DB48" s="41"/>
      <c r="DC48" s="38"/>
    </row>
    <row r="49" spans="1:107" s="15" customFormat="1" ht="16.5" customHeight="1" x14ac:dyDescent="0.25">
      <c r="A49" s="45"/>
      <c r="B49" s="45"/>
      <c r="C49" s="63" t="s">
        <v>69</v>
      </c>
      <c r="D49" s="23"/>
      <c r="E49" s="32"/>
      <c r="F49" s="32"/>
      <c r="G49" s="32"/>
      <c r="H49" s="32"/>
      <c r="I49" s="32"/>
      <c r="J49" s="32"/>
      <c r="K49" s="31">
        <f t="shared" si="23"/>
        <v>0</v>
      </c>
      <c r="L49" s="32"/>
      <c r="M49" s="32"/>
      <c r="N49" s="32"/>
      <c r="O49" s="32"/>
      <c r="P49" s="32"/>
      <c r="Q49" s="32"/>
      <c r="R49" s="31">
        <f t="shared" si="24"/>
        <v>0</v>
      </c>
      <c r="S49" s="32"/>
      <c r="T49" s="32"/>
      <c r="U49" s="32"/>
      <c r="V49" s="32"/>
      <c r="W49" s="32"/>
      <c r="X49" s="32"/>
      <c r="Y49" s="31">
        <f>X49+V49+T49</f>
        <v>0</v>
      </c>
      <c r="Z49" s="32"/>
      <c r="AA49" s="32"/>
      <c r="AB49" s="32"/>
      <c r="AC49" s="32"/>
      <c r="AD49" s="32"/>
      <c r="AE49" s="32"/>
      <c r="AF49" s="31">
        <f t="shared" si="26"/>
        <v>0</v>
      </c>
      <c r="AG49" s="35">
        <f t="shared" si="27"/>
        <v>0</v>
      </c>
      <c r="AH49" s="38">
        <f t="shared" si="0"/>
        <v>0</v>
      </c>
      <c r="AI49" s="39">
        <v>0</v>
      </c>
      <c r="AJ49" s="38">
        <f t="shared" si="1"/>
        <v>0</v>
      </c>
      <c r="AK49" s="38"/>
      <c r="AO49" s="6"/>
      <c r="AP49" s="6"/>
      <c r="AQ49" s="40"/>
      <c r="AR49" s="7"/>
      <c r="AS49" s="14"/>
      <c r="AT49" s="14"/>
      <c r="AU49" s="14"/>
      <c r="AV49" s="14"/>
      <c r="AW49" s="14"/>
      <c r="AX49" s="14"/>
      <c r="AY49" s="41"/>
      <c r="AZ49" s="14"/>
      <c r="BA49" s="14"/>
      <c r="BB49" s="14"/>
      <c r="BC49" s="41"/>
      <c r="BD49" s="41"/>
      <c r="BE49" s="41"/>
      <c r="BF49" s="41"/>
      <c r="BG49" s="41"/>
      <c r="BH49" s="41"/>
      <c r="BI49" s="41"/>
      <c r="BJ49" s="41"/>
      <c r="BK49" s="41"/>
      <c r="BL49" s="41"/>
      <c r="BM49" s="41"/>
      <c r="BN49" s="41"/>
      <c r="BO49" s="41"/>
      <c r="BP49" s="41"/>
      <c r="BQ49" s="41"/>
      <c r="BR49" s="41"/>
      <c r="BS49" s="41"/>
      <c r="BT49" s="41"/>
      <c r="BU49" s="38"/>
      <c r="BW49" s="6"/>
      <c r="BX49" s="6"/>
      <c r="BY49" s="40"/>
      <c r="BZ49" s="7"/>
      <c r="CA49" s="41"/>
      <c r="CB49" s="41"/>
      <c r="CC49" s="41"/>
      <c r="CD49" s="41"/>
      <c r="CE49" s="41"/>
      <c r="CF49" s="41"/>
      <c r="CG49" s="41"/>
      <c r="CH49" s="41"/>
      <c r="CI49" s="41"/>
      <c r="CJ49" s="41"/>
      <c r="CK49" s="41"/>
      <c r="CL49" s="41"/>
      <c r="CM49" s="41"/>
      <c r="CN49" s="41"/>
      <c r="CO49" s="41"/>
      <c r="CP49" s="41"/>
      <c r="CQ49" s="41"/>
      <c r="CR49" s="41"/>
      <c r="CS49" s="41"/>
      <c r="CT49" s="41"/>
      <c r="CU49" s="41"/>
      <c r="CV49" s="41"/>
      <c r="CW49" s="41"/>
      <c r="CX49" s="41"/>
      <c r="CY49" s="41"/>
      <c r="CZ49" s="41"/>
      <c r="DA49" s="41"/>
      <c r="DB49" s="41"/>
      <c r="DC49" s="38"/>
    </row>
    <row r="50" spans="1:107" s="15" customFormat="1" ht="20.25" customHeight="1" x14ac:dyDescent="0.25">
      <c r="A50" s="45"/>
      <c r="B50" s="45"/>
      <c r="C50" s="43" t="s">
        <v>70</v>
      </c>
      <c r="D50" s="23"/>
      <c r="E50" s="32"/>
      <c r="F50" s="32"/>
      <c r="G50" s="32"/>
      <c r="H50" s="32"/>
      <c r="I50" s="32"/>
      <c r="J50" s="32">
        <v>50000</v>
      </c>
      <c r="K50" s="31">
        <f>J50+H50+F50</f>
        <v>50000</v>
      </c>
      <c r="L50" s="32"/>
      <c r="M50" s="32"/>
      <c r="N50" s="32"/>
      <c r="O50" s="32"/>
      <c r="P50" s="32"/>
      <c r="Q50" s="32"/>
      <c r="R50" s="31">
        <f>Q50+O50+M50</f>
        <v>0</v>
      </c>
      <c r="S50" s="32"/>
      <c r="T50" s="32"/>
      <c r="U50" s="32"/>
      <c r="V50" s="32"/>
      <c r="W50" s="32"/>
      <c r="X50" s="32"/>
      <c r="Y50" s="31">
        <f>X50+V50+T50</f>
        <v>0</v>
      </c>
      <c r="Z50" s="32"/>
      <c r="AA50" s="32"/>
      <c r="AB50" s="32"/>
      <c r="AC50" s="32"/>
      <c r="AD50" s="32"/>
      <c r="AE50" s="32"/>
      <c r="AF50" s="31">
        <f>AE50+AC50+AA50</f>
        <v>0</v>
      </c>
      <c r="AG50" s="35">
        <f>AF50+Y50+R50+K50</f>
        <v>50000</v>
      </c>
      <c r="AH50" s="38">
        <f t="shared" si="0"/>
        <v>50000</v>
      </c>
      <c r="AI50" s="39">
        <v>50000</v>
      </c>
      <c r="AJ50" s="38">
        <f t="shared" si="1"/>
        <v>0</v>
      </c>
      <c r="AK50" s="38"/>
      <c r="AO50" s="6"/>
      <c r="AP50" s="6"/>
      <c r="AQ50" s="40"/>
      <c r="AR50" s="7"/>
      <c r="AS50" s="14"/>
      <c r="AT50" s="14"/>
      <c r="AU50" s="14"/>
      <c r="AV50" s="14"/>
      <c r="AW50" s="14"/>
      <c r="AX50" s="14"/>
      <c r="AY50" s="41"/>
      <c r="AZ50" s="14"/>
      <c r="BA50" s="14"/>
      <c r="BB50" s="14"/>
      <c r="BC50" s="41"/>
      <c r="BD50" s="41"/>
      <c r="BE50" s="41"/>
      <c r="BF50" s="41"/>
      <c r="BG50" s="41"/>
      <c r="BH50" s="41"/>
      <c r="BI50" s="41"/>
      <c r="BJ50" s="41"/>
      <c r="BK50" s="41"/>
      <c r="BL50" s="41"/>
      <c r="BM50" s="41"/>
      <c r="BN50" s="41"/>
      <c r="BO50" s="41"/>
      <c r="BP50" s="41"/>
      <c r="BQ50" s="41"/>
      <c r="BR50" s="41"/>
      <c r="BS50" s="41"/>
      <c r="BT50" s="41"/>
      <c r="BU50" s="38"/>
      <c r="BW50" s="6"/>
      <c r="BX50" s="6"/>
      <c r="BY50" s="40"/>
      <c r="BZ50" s="7"/>
      <c r="CA50" s="41"/>
      <c r="CB50" s="41"/>
      <c r="CC50" s="41"/>
      <c r="CD50" s="41"/>
      <c r="CE50" s="41"/>
      <c r="CF50" s="41"/>
      <c r="CG50" s="41"/>
      <c r="CH50" s="41"/>
      <c r="CI50" s="41"/>
      <c r="CJ50" s="41"/>
      <c r="CK50" s="41"/>
      <c r="CL50" s="41"/>
      <c r="CM50" s="41"/>
      <c r="CN50" s="41"/>
      <c r="CO50" s="41"/>
      <c r="CP50" s="41"/>
      <c r="CQ50" s="41"/>
      <c r="CR50" s="41"/>
      <c r="CS50" s="41"/>
      <c r="CT50" s="41"/>
      <c r="CU50" s="41"/>
      <c r="CV50" s="41"/>
      <c r="CW50" s="41"/>
      <c r="CX50" s="41"/>
      <c r="CY50" s="41"/>
      <c r="CZ50" s="41"/>
      <c r="DA50" s="41"/>
      <c r="DB50" s="41"/>
      <c r="DC50" s="38"/>
    </row>
    <row r="51" spans="1:107" s="15" customFormat="1" ht="20.25" customHeight="1" x14ac:dyDescent="0.25">
      <c r="A51" s="45"/>
      <c r="B51" s="45"/>
      <c r="C51" s="43" t="s">
        <v>71</v>
      </c>
      <c r="D51" s="23"/>
      <c r="E51" s="32"/>
      <c r="F51" s="32"/>
      <c r="G51" s="32"/>
      <c r="H51" s="32"/>
      <c r="I51" s="32"/>
      <c r="J51" s="32">
        <v>400000</v>
      </c>
      <c r="K51" s="31">
        <f t="shared" ref="K51:K58" si="28">J51+H51+F51</f>
        <v>400000</v>
      </c>
      <c r="L51" s="32"/>
      <c r="M51" s="32"/>
      <c r="N51" s="32"/>
      <c r="O51" s="32"/>
      <c r="P51" s="32"/>
      <c r="Q51" s="32"/>
      <c r="R51" s="31">
        <f t="shared" ref="R51:R59" si="29">Q51+O51+M51</f>
        <v>0</v>
      </c>
      <c r="S51" s="32"/>
      <c r="T51" s="32"/>
      <c r="U51" s="32"/>
      <c r="V51" s="32"/>
      <c r="W51" s="32"/>
      <c r="X51" s="32"/>
      <c r="Y51" s="31">
        <f t="shared" ref="Y51:Y59" si="30">X51+V51+T51</f>
        <v>0</v>
      </c>
      <c r="Z51" s="32"/>
      <c r="AA51" s="32"/>
      <c r="AB51" s="32"/>
      <c r="AC51" s="32"/>
      <c r="AD51" s="32"/>
      <c r="AE51" s="32"/>
      <c r="AF51" s="31">
        <f t="shared" ref="AF51:AF59" si="31">AE51+AC51+AA51</f>
        <v>0</v>
      </c>
      <c r="AG51" s="35">
        <f t="shared" ref="AG51:AG58" si="32">AF51+Y51+R51+K51</f>
        <v>400000</v>
      </c>
      <c r="AH51" s="38">
        <f t="shared" si="0"/>
        <v>400000</v>
      </c>
      <c r="AI51" s="39">
        <v>400000</v>
      </c>
      <c r="AJ51" s="38">
        <f t="shared" si="1"/>
        <v>0</v>
      </c>
      <c r="AK51" s="38"/>
      <c r="AO51" s="6"/>
      <c r="AP51" s="6"/>
      <c r="AQ51" s="40"/>
      <c r="AR51" s="7"/>
      <c r="AS51" s="14"/>
      <c r="AT51" s="14"/>
      <c r="AU51" s="14"/>
      <c r="AV51" s="14"/>
      <c r="AW51" s="14"/>
      <c r="AX51" s="14"/>
      <c r="AY51" s="41"/>
      <c r="AZ51" s="14"/>
      <c r="BA51" s="14"/>
      <c r="BB51" s="14"/>
      <c r="BC51" s="41"/>
      <c r="BD51" s="41"/>
      <c r="BE51" s="41"/>
      <c r="BF51" s="41"/>
      <c r="BG51" s="41"/>
      <c r="BH51" s="41"/>
      <c r="BI51" s="41"/>
      <c r="BJ51" s="41"/>
      <c r="BK51" s="41"/>
      <c r="BL51" s="41"/>
      <c r="BM51" s="41"/>
      <c r="BN51" s="41"/>
      <c r="BO51" s="41"/>
      <c r="BP51" s="41"/>
      <c r="BQ51" s="41"/>
      <c r="BR51" s="41"/>
      <c r="BS51" s="41"/>
      <c r="BT51" s="41"/>
      <c r="BU51" s="38"/>
      <c r="BW51" s="6"/>
      <c r="BX51" s="6"/>
      <c r="BY51" s="40"/>
      <c r="BZ51" s="7"/>
      <c r="CA51" s="41"/>
      <c r="CB51" s="41"/>
      <c r="CC51" s="41"/>
      <c r="CD51" s="41"/>
      <c r="CE51" s="41"/>
      <c r="CF51" s="41"/>
      <c r="CG51" s="41"/>
      <c r="CH51" s="41"/>
      <c r="CI51" s="41"/>
      <c r="CJ51" s="41"/>
      <c r="CK51" s="41"/>
      <c r="CL51" s="41"/>
      <c r="CM51" s="41"/>
      <c r="CN51" s="41"/>
      <c r="CO51" s="41"/>
      <c r="CP51" s="41"/>
      <c r="CQ51" s="41"/>
      <c r="CR51" s="41"/>
      <c r="CS51" s="41"/>
      <c r="CT51" s="41"/>
      <c r="CU51" s="41"/>
      <c r="CV51" s="41"/>
      <c r="CW51" s="41"/>
      <c r="CX51" s="41"/>
      <c r="CY51" s="41"/>
      <c r="CZ51" s="41"/>
      <c r="DA51" s="41"/>
      <c r="DB51" s="41"/>
      <c r="DC51" s="38"/>
    </row>
    <row r="52" spans="1:107" s="15" customFormat="1" x14ac:dyDescent="0.25">
      <c r="A52" s="45"/>
      <c r="B52" s="45"/>
      <c r="C52" s="43" t="s">
        <v>72</v>
      </c>
      <c r="D52" s="23"/>
      <c r="E52" s="32"/>
      <c r="F52" s="32"/>
      <c r="G52" s="32"/>
      <c r="H52" s="32"/>
      <c r="I52" s="32"/>
      <c r="J52" s="32">
        <v>100000</v>
      </c>
      <c r="K52" s="31">
        <f t="shared" si="28"/>
        <v>100000</v>
      </c>
      <c r="L52" s="32"/>
      <c r="M52" s="32"/>
      <c r="N52" s="32"/>
      <c r="O52" s="32"/>
      <c r="P52" s="32"/>
      <c r="Q52" s="32"/>
      <c r="R52" s="31">
        <f t="shared" si="29"/>
        <v>0</v>
      </c>
      <c r="S52" s="32"/>
      <c r="T52" s="32"/>
      <c r="U52" s="32"/>
      <c r="V52" s="32"/>
      <c r="W52" s="32"/>
      <c r="X52" s="32"/>
      <c r="Y52" s="31">
        <f t="shared" si="30"/>
        <v>0</v>
      </c>
      <c r="Z52" s="32"/>
      <c r="AA52" s="32"/>
      <c r="AB52" s="32"/>
      <c r="AC52" s="32"/>
      <c r="AD52" s="32"/>
      <c r="AE52" s="32"/>
      <c r="AF52" s="31">
        <f t="shared" si="31"/>
        <v>0</v>
      </c>
      <c r="AG52" s="35">
        <f t="shared" si="32"/>
        <v>100000</v>
      </c>
      <c r="AH52" s="38">
        <f t="shared" si="0"/>
        <v>100000</v>
      </c>
      <c r="AI52" s="39">
        <v>100000</v>
      </c>
      <c r="AJ52" s="38">
        <f t="shared" si="1"/>
        <v>0</v>
      </c>
      <c r="AK52" s="38"/>
      <c r="AO52" s="6"/>
      <c r="AP52" s="6"/>
      <c r="AQ52" s="40"/>
      <c r="AR52" s="7"/>
      <c r="AS52" s="14"/>
      <c r="AT52" s="14"/>
      <c r="AU52" s="14"/>
      <c r="AV52" s="14"/>
      <c r="AW52" s="14"/>
      <c r="AX52" s="14"/>
      <c r="AY52" s="41"/>
      <c r="AZ52" s="14"/>
      <c r="BA52" s="14"/>
      <c r="BB52" s="14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  <c r="BO52" s="41"/>
      <c r="BP52" s="41"/>
      <c r="BQ52" s="41"/>
      <c r="BR52" s="41"/>
      <c r="BS52" s="41"/>
      <c r="BT52" s="41"/>
      <c r="BU52" s="38"/>
      <c r="BW52" s="6"/>
      <c r="BX52" s="6"/>
      <c r="BY52" s="40"/>
      <c r="BZ52" s="7"/>
      <c r="CA52" s="41"/>
      <c r="CB52" s="41"/>
      <c r="CC52" s="41"/>
      <c r="CD52" s="41"/>
      <c r="CE52" s="41"/>
      <c r="CF52" s="41"/>
      <c r="CG52" s="41"/>
      <c r="CH52" s="41"/>
      <c r="CI52" s="41"/>
      <c r="CJ52" s="41"/>
      <c r="CK52" s="41"/>
      <c r="CL52" s="41"/>
      <c r="CM52" s="41"/>
      <c r="CN52" s="41"/>
      <c r="CO52" s="41"/>
      <c r="CP52" s="41"/>
      <c r="CQ52" s="41"/>
      <c r="CR52" s="41"/>
      <c r="CS52" s="41"/>
      <c r="CT52" s="41"/>
      <c r="CU52" s="41"/>
      <c r="CV52" s="41"/>
      <c r="CW52" s="41"/>
      <c r="CX52" s="41"/>
      <c r="CY52" s="41"/>
      <c r="CZ52" s="41"/>
      <c r="DA52" s="41"/>
      <c r="DB52" s="41"/>
      <c r="DC52" s="38"/>
    </row>
    <row r="53" spans="1:107" s="15" customFormat="1" x14ac:dyDescent="0.25">
      <c r="A53" s="45"/>
      <c r="B53" s="45"/>
      <c r="C53" s="43" t="s">
        <v>73</v>
      </c>
      <c r="D53" s="23"/>
      <c r="E53" s="32"/>
      <c r="F53" s="32"/>
      <c r="G53" s="32"/>
      <c r="H53" s="32"/>
      <c r="I53" s="32"/>
      <c r="J53" s="32">
        <v>100000</v>
      </c>
      <c r="K53" s="31">
        <f t="shared" si="28"/>
        <v>100000</v>
      </c>
      <c r="L53" s="32"/>
      <c r="M53" s="32"/>
      <c r="N53" s="32"/>
      <c r="O53" s="32"/>
      <c r="P53" s="32"/>
      <c r="Q53" s="32"/>
      <c r="R53" s="31">
        <f t="shared" si="29"/>
        <v>0</v>
      </c>
      <c r="S53" s="32"/>
      <c r="T53" s="32"/>
      <c r="U53" s="32"/>
      <c r="V53" s="32"/>
      <c r="W53" s="32"/>
      <c r="X53" s="32"/>
      <c r="Y53" s="31">
        <f t="shared" si="30"/>
        <v>0</v>
      </c>
      <c r="Z53" s="32"/>
      <c r="AA53" s="32"/>
      <c r="AB53" s="32"/>
      <c r="AC53" s="32"/>
      <c r="AD53" s="32"/>
      <c r="AE53" s="32"/>
      <c r="AF53" s="31">
        <f t="shared" si="31"/>
        <v>0</v>
      </c>
      <c r="AG53" s="35">
        <f t="shared" si="32"/>
        <v>100000</v>
      </c>
      <c r="AH53" s="38">
        <f t="shared" si="0"/>
        <v>100000</v>
      </c>
      <c r="AI53" s="39">
        <v>100000</v>
      </c>
      <c r="AJ53" s="38">
        <f t="shared" si="1"/>
        <v>0</v>
      </c>
      <c r="AK53" s="38"/>
      <c r="AO53" s="6"/>
      <c r="AP53" s="6"/>
      <c r="AQ53" s="40"/>
      <c r="AR53" s="7"/>
      <c r="AS53" s="14"/>
      <c r="AT53" s="14"/>
      <c r="AU53" s="14"/>
      <c r="AV53" s="14"/>
      <c r="AW53" s="14"/>
      <c r="AX53" s="14"/>
      <c r="AY53" s="41"/>
      <c r="AZ53" s="14"/>
      <c r="BA53" s="14"/>
      <c r="BB53" s="14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  <c r="BO53" s="41"/>
      <c r="BP53" s="41"/>
      <c r="BQ53" s="41"/>
      <c r="BR53" s="41"/>
      <c r="BS53" s="41"/>
      <c r="BT53" s="41"/>
      <c r="BU53" s="38"/>
      <c r="BW53" s="6"/>
      <c r="BX53" s="6"/>
      <c r="BY53" s="40"/>
      <c r="BZ53" s="7"/>
      <c r="CA53" s="41"/>
      <c r="CB53" s="41"/>
      <c r="CC53" s="41"/>
      <c r="CD53" s="41"/>
      <c r="CE53" s="41"/>
      <c r="CF53" s="41"/>
      <c r="CG53" s="41"/>
      <c r="CH53" s="41"/>
      <c r="CI53" s="41"/>
      <c r="CJ53" s="41"/>
      <c r="CK53" s="41"/>
      <c r="CL53" s="41"/>
      <c r="CM53" s="41"/>
      <c r="CN53" s="41"/>
      <c r="CO53" s="41"/>
      <c r="CP53" s="41"/>
      <c r="CQ53" s="41"/>
      <c r="CR53" s="41"/>
      <c r="CS53" s="41"/>
      <c r="CT53" s="41"/>
      <c r="CU53" s="41"/>
      <c r="CV53" s="41"/>
      <c r="CW53" s="41"/>
      <c r="CX53" s="41"/>
      <c r="CY53" s="41"/>
      <c r="CZ53" s="41"/>
      <c r="DA53" s="41"/>
      <c r="DB53" s="41"/>
      <c r="DC53" s="38"/>
    </row>
    <row r="54" spans="1:107" s="15" customFormat="1" ht="18" customHeight="1" x14ac:dyDescent="0.25">
      <c r="A54" s="45"/>
      <c r="B54" s="45"/>
      <c r="C54" s="43" t="s">
        <v>74</v>
      </c>
      <c r="D54" s="23"/>
      <c r="E54" s="32"/>
      <c r="F54" s="32"/>
      <c r="G54" s="32"/>
      <c r="H54" s="32"/>
      <c r="I54" s="32"/>
      <c r="J54" s="32">
        <v>500000</v>
      </c>
      <c r="K54" s="31">
        <f t="shared" si="28"/>
        <v>500000</v>
      </c>
      <c r="L54" s="32"/>
      <c r="M54" s="32"/>
      <c r="N54" s="32"/>
      <c r="O54" s="32"/>
      <c r="P54" s="32"/>
      <c r="Q54" s="32"/>
      <c r="R54" s="31">
        <f t="shared" si="29"/>
        <v>0</v>
      </c>
      <c r="S54" s="32"/>
      <c r="T54" s="32"/>
      <c r="U54" s="32"/>
      <c r="V54" s="32"/>
      <c r="W54" s="32"/>
      <c r="X54" s="32"/>
      <c r="Y54" s="31">
        <f t="shared" si="30"/>
        <v>0</v>
      </c>
      <c r="Z54" s="32"/>
      <c r="AA54" s="32"/>
      <c r="AB54" s="32"/>
      <c r="AC54" s="32"/>
      <c r="AD54" s="32"/>
      <c r="AE54" s="32"/>
      <c r="AF54" s="31">
        <f t="shared" si="31"/>
        <v>0</v>
      </c>
      <c r="AG54" s="35">
        <f t="shared" si="32"/>
        <v>500000</v>
      </c>
      <c r="AH54" s="38">
        <f t="shared" si="0"/>
        <v>500000</v>
      </c>
      <c r="AI54" s="39">
        <v>500000</v>
      </c>
      <c r="AJ54" s="38">
        <f t="shared" si="1"/>
        <v>0</v>
      </c>
      <c r="AK54" s="38"/>
      <c r="AO54" s="6"/>
      <c r="AP54" s="6"/>
      <c r="AQ54" s="40"/>
      <c r="AR54" s="7"/>
      <c r="AS54" s="14"/>
      <c r="AT54" s="14"/>
      <c r="AU54" s="14"/>
      <c r="AV54" s="14"/>
      <c r="AW54" s="14"/>
      <c r="AX54" s="14"/>
      <c r="AY54" s="41"/>
      <c r="AZ54" s="14"/>
      <c r="BA54" s="14"/>
      <c r="BB54" s="14"/>
      <c r="BC54" s="41"/>
      <c r="BD54" s="41"/>
      <c r="BE54" s="41"/>
      <c r="BF54" s="41"/>
      <c r="BG54" s="41"/>
      <c r="BH54" s="41"/>
      <c r="BI54" s="41"/>
      <c r="BJ54" s="41"/>
      <c r="BK54" s="41"/>
      <c r="BL54" s="41"/>
      <c r="BM54" s="41"/>
      <c r="BN54" s="41"/>
      <c r="BO54" s="41"/>
      <c r="BP54" s="41"/>
      <c r="BQ54" s="41"/>
      <c r="BR54" s="41"/>
      <c r="BS54" s="41"/>
      <c r="BT54" s="41"/>
      <c r="BU54" s="38"/>
      <c r="BW54" s="6"/>
      <c r="BX54" s="6"/>
      <c r="BY54" s="40"/>
      <c r="BZ54" s="7"/>
      <c r="CA54" s="41"/>
      <c r="CB54" s="41"/>
      <c r="CC54" s="41"/>
      <c r="CD54" s="41"/>
      <c r="CE54" s="41"/>
      <c r="CF54" s="41"/>
      <c r="CG54" s="41"/>
      <c r="CH54" s="41"/>
      <c r="CI54" s="41"/>
      <c r="CJ54" s="41"/>
      <c r="CK54" s="41"/>
      <c r="CL54" s="41"/>
      <c r="CM54" s="41"/>
      <c r="CN54" s="41"/>
      <c r="CO54" s="41"/>
      <c r="CP54" s="41"/>
      <c r="CQ54" s="41"/>
      <c r="CR54" s="41"/>
      <c r="CS54" s="41"/>
      <c r="CT54" s="41"/>
      <c r="CU54" s="41"/>
      <c r="CV54" s="41"/>
      <c r="CW54" s="41"/>
      <c r="CX54" s="41"/>
      <c r="CY54" s="41"/>
      <c r="CZ54" s="41"/>
      <c r="DA54" s="41"/>
      <c r="DB54" s="41"/>
      <c r="DC54" s="38"/>
    </row>
    <row r="55" spans="1:107" s="15" customFormat="1" x14ac:dyDescent="0.25">
      <c r="A55" s="45"/>
      <c r="B55" s="45"/>
      <c r="C55" s="43" t="s">
        <v>75</v>
      </c>
      <c r="D55" s="23"/>
      <c r="E55" s="32"/>
      <c r="F55" s="32"/>
      <c r="G55" s="32"/>
      <c r="H55" s="32"/>
      <c r="I55" s="32"/>
      <c r="J55" s="32">
        <v>5000</v>
      </c>
      <c r="K55" s="31">
        <f t="shared" si="28"/>
        <v>5000</v>
      </c>
      <c r="L55" s="32"/>
      <c r="M55" s="32"/>
      <c r="N55" s="32"/>
      <c r="O55" s="32"/>
      <c r="P55" s="32"/>
      <c r="Q55" s="32"/>
      <c r="R55" s="31">
        <f t="shared" si="29"/>
        <v>0</v>
      </c>
      <c r="S55" s="32"/>
      <c r="T55" s="32"/>
      <c r="U55" s="32"/>
      <c r="V55" s="32"/>
      <c r="W55" s="32"/>
      <c r="X55" s="32"/>
      <c r="Y55" s="31">
        <f t="shared" si="30"/>
        <v>0</v>
      </c>
      <c r="Z55" s="32"/>
      <c r="AA55" s="32"/>
      <c r="AB55" s="32"/>
      <c r="AC55" s="32"/>
      <c r="AD55" s="32"/>
      <c r="AE55" s="32"/>
      <c r="AF55" s="31">
        <f t="shared" si="31"/>
        <v>0</v>
      </c>
      <c r="AG55" s="35">
        <f t="shared" si="32"/>
        <v>5000</v>
      </c>
      <c r="AH55" s="38">
        <f t="shared" si="0"/>
        <v>5000</v>
      </c>
      <c r="AI55" s="39">
        <v>5000</v>
      </c>
      <c r="AJ55" s="38">
        <f t="shared" si="1"/>
        <v>0</v>
      </c>
      <c r="AK55" s="38"/>
      <c r="AO55" s="6"/>
      <c r="AP55" s="6"/>
      <c r="AQ55" s="40"/>
      <c r="AR55" s="7"/>
      <c r="AS55" s="14"/>
      <c r="AT55" s="14"/>
      <c r="AU55" s="14"/>
      <c r="AV55" s="14"/>
      <c r="AW55" s="14"/>
      <c r="AX55" s="14"/>
      <c r="AY55" s="41"/>
      <c r="AZ55" s="14"/>
      <c r="BA55" s="14"/>
      <c r="BB55" s="14"/>
      <c r="BC55" s="41"/>
      <c r="BD55" s="41"/>
      <c r="BE55" s="41"/>
      <c r="BF55" s="41"/>
      <c r="BG55" s="41"/>
      <c r="BH55" s="41"/>
      <c r="BI55" s="41"/>
      <c r="BJ55" s="41"/>
      <c r="BK55" s="41"/>
      <c r="BL55" s="41"/>
      <c r="BM55" s="41"/>
      <c r="BN55" s="41"/>
      <c r="BO55" s="41"/>
      <c r="BP55" s="41"/>
      <c r="BQ55" s="41"/>
      <c r="BR55" s="41"/>
      <c r="BS55" s="41"/>
      <c r="BT55" s="41"/>
      <c r="BU55" s="38"/>
      <c r="BW55" s="6"/>
      <c r="BX55" s="6"/>
      <c r="BY55" s="40"/>
      <c r="BZ55" s="7"/>
      <c r="CA55" s="41"/>
      <c r="CB55" s="41"/>
      <c r="CC55" s="41"/>
      <c r="CD55" s="41"/>
      <c r="CE55" s="41"/>
      <c r="CF55" s="41"/>
      <c r="CG55" s="41"/>
      <c r="CH55" s="41"/>
      <c r="CI55" s="41"/>
      <c r="CJ55" s="41"/>
      <c r="CK55" s="41"/>
      <c r="CL55" s="41"/>
      <c r="CM55" s="41"/>
      <c r="CN55" s="41"/>
      <c r="CO55" s="41"/>
      <c r="CP55" s="41"/>
      <c r="CQ55" s="41"/>
      <c r="CR55" s="41"/>
      <c r="CS55" s="41"/>
      <c r="CT55" s="41"/>
      <c r="CU55" s="41"/>
      <c r="CV55" s="41"/>
      <c r="CW55" s="41"/>
      <c r="CX55" s="41"/>
      <c r="CY55" s="41"/>
      <c r="CZ55" s="41"/>
      <c r="DA55" s="41"/>
      <c r="DB55" s="41"/>
      <c r="DC55" s="38"/>
    </row>
    <row r="56" spans="1:107" s="15" customFormat="1" ht="18" customHeight="1" x14ac:dyDescent="0.25">
      <c r="A56" s="45"/>
      <c r="B56" s="45"/>
      <c r="C56" s="43" t="s">
        <v>76</v>
      </c>
      <c r="D56" s="23"/>
      <c r="E56" s="32"/>
      <c r="F56" s="32"/>
      <c r="G56" s="32"/>
      <c r="H56" s="32"/>
      <c r="I56" s="32"/>
      <c r="J56" s="32"/>
      <c r="K56" s="31">
        <f t="shared" si="28"/>
        <v>0</v>
      </c>
      <c r="L56" s="32"/>
      <c r="M56" s="32"/>
      <c r="N56" s="32"/>
      <c r="O56" s="32"/>
      <c r="P56" s="32"/>
      <c r="Q56" s="32"/>
      <c r="R56" s="31">
        <f t="shared" si="29"/>
        <v>0</v>
      </c>
      <c r="S56" s="32"/>
      <c r="T56" s="32"/>
      <c r="U56" s="32"/>
      <c r="V56" s="32"/>
      <c r="W56" s="32"/>
      <c r="X56" s="32"/>
      <c r="Y56" s="31">
        <f t="shared" si="30"/>
        <v>0</v>
      </c>
      <c r="Z56" s="32"/>
      <c r="AA56" s="32"/>
      <c r="AB56" s="32"/>
      <c r="AC56" s="32"/>
      <c r="AD56" s="32"/>
      <c r="AE56" s="32"/>
      <c r="AF56" s="31">
        <f t="shared" si="31"/>
        <v>0</v>
      </c>
      <c r="AG56" s="35">
        <f t="shared" si="32"/>
        <v>0</v>
      </c>
      <c r="AH56" s="38">
        <f t="shared" si="0"/>
        <v>0</v>
      </c>
      <c r="AI56" s="39">
        <v>0</v>
      </c>
      <c r="AJ56" s="38">
        <f t="shared" si="1"/>
        <v>0</v>
      </c>
      <c r="AK56" s="38"/>
      <c r="AO56" s="6"/>
      <c r="AP56" s="6"/>
      <c r="AQ56" s="40"/>
      <c r="AR56" s="7"/>
      <c r="AS56" s="14"/>
      <c r="AT56" s="14"/>
      <c r="AU56" s="14"/>
      <c r="AV56" s="14"/>
      <c r="AW56" s="14"/>
      <c r="AX56" s="14"/>
      <c r="AY56" s="41"/>
      <c r="AZ56" s="14"/>
      <c r="BA56" s="14"/>
      <c r="BB56" s="14"/>
      <c r="BC56" s="41"/>
      <c r="BD56" s="41"/>
      <c r="BE56" s="41"/>
      <c r="BF56" s="41"/>
      <c r="BG56" s="41"/>
      <c r="BH56" s="41"/>
      <c r="BI56" s="41"/>
      <c r="BJ56" s="41"/>
      <c r="BK56" s="41"/>
      <c r="BL56" s="41"/>
      <c r="BM56" s="41"/>
      <c r="BN56" s="41"/>
      <c r="BO56" s="41"/>
      <c r="BP56" s="41"/>
      <c r="BQ56" s="41"/>
      <c r="BR56" s="41"/>
      <c r="BS56" s="41"/>
      <c r="BT56" s="41"/>
      <c r="BU56" s="38"/>
      <c r="BW56" s="6"/>
      <c r="BX56" s="6"/>
      <c r="BY56" s="40"/>
      <c r="BZ56" s="7"/>
      <c r="CA56" s="41"/>
      <c r="CB56" s="41"/>
      <c r="CC56" s="41"/>
      <c r="CD56" s="41"/>
      <c r="CE56" s="41"/>
      <c r="CF56" s="41"/>
      <c r="CG56" s="41"/>
      <c r="CH56" s="41"/>
      <c r="CI56" s="41"/>
      <c r="CJ56" s="41"/>
      <c r="CK56" s="41"/>
      <c r="CL56" s="41"/>
      <c r="CM56" s="41"/>
      <c r="CN56" s="41"/>
      <c r="CO56" s="41"/>
      <c r="CP56" s="41"/>
      <c r="CQ56" s="41"/>
      <c r="CR56" s="41"/>
      <c r="CS56" s="41"/>
      <c r="CT56" s="41"/>
      <c r="CU56" s="41"/>
      <c r="CV56" s="41"/>
      <c r="CW56" s="41"/>
      <c r="CX56" s="41"/>
      <c r="CY56" s="41"/>
      <c r="CZ56" s="41"/>
      <c r="DA56" s="41"/>
      <c r="DB56" s="41"/>
      <c r="DC56" s="38"/>
    </row>
    <row r="57" spans="1:107" s="15" customFormat="1" ht="20.25" customHeight="1" x14ac:dyDescent="0.25">
      <c r="A57" s="45"/>
      <c r="B57" s="45"/>
      <c r="C57" s="43" t="s">
        <v>77</v>
      </c>
      <c r="D57" s="23"/>
      <c r="E57" s="32"/>
      <c r="F57" s="32"/>
      <c r="G57" s="32"/>
      <c r="H57" s="32">
        <v>20000</v>
      </c>
      <c r="I57" s="32"/>
      <c r="J57" s="32"/>
      <c r="K57" s="31">
        <f t="shared" si="28"/>
        <v>20000</v>
      </c>
      <c r="L57" s="32"/>
      <c r="M57" s="32"/>
      <c r="N57" s="32"/>
      <c r="O57" s="32"/>
      <c r="P57" s="32"/>
      <c r="Q57" s="32"/>
      <c r="R57" s="31">
        <f t="shared" si="29"/>
        <v>0</v>
      </c>
      <c r="S57" s="32"/>
      <c r="T57" s="32"/>
      <c r="U57" s="32"/>
      <c r="V57" s="32"/>
      <c r="W57" s="32"/>
      <c r="X57" s="32"/>
      <c r="Y57" s="31">
        <f t="shared" si="30"/>
        <v>0</v>
      </c>
      <c r="Z57" s="32"/>
      <c r="AA57" s="32"/>
      <c r="AB57" s="32"/>
      <c r="AC57" s="32"/>
      <c r="AD57" s="32"/>
      <c r="AE57" s="32"/>
      <c r="AF57" s="31">
        <f t="shared" si="31"/>
        <v>0</v>
      </c>
      <c r="AG57" s="35">
        <f t="shared" si="32"/>
        <v>20000</v>
      </c>
      <c r="AH57" s="38">
        <f t="shared" si="0"/>
        <v>20000</v>
      </c>
      <c r="AI57" s="39">
        <v>20000</v>
      </c>
      <c r="AJ57" s="38">
        <f t="shared" si="1"/>
        <v>0</v>
      </c>
      <c r="AK57" s="38"/>
      <c r="AO57" s="6"/>
      <c r="AP57" s="6"/>
      <c r="AQ57" s="40"/>
      <c r="AR57" s="7"/>
      <c r="AS57" s="14"/>
      <c r="AT57" s="14"/>
      <c r="AU57" s="14"/>
      <c r="AV57" s="14"/>
      <c r="AW57" s="14"/>
      <c r="AX57" s="14"/>
      <c r="AY57" s="41"/>
      <c r="AZ57" s="14"/>
      <c r="BA57" s="14"/>
      <c r="BB57" s="14"/>
      <c r="BC57" s="41"/>
      <c r="BD57" s="41"/>
      <c r="BE57" s="41"/>
      <c r="BF57" s="41"/>
      <c r="BG57" s="41"/>
      <c r="BH57" s="41"/>
      <c r="BI57" s="41"/>
      <c r="BJ57" s="41"/>
      <c r="BK57" s="41"/>
      <c r="BL57" s="41"/>
      <c r="BM57" s="41"/>
      <c r="BN57" s="41"/>
      <c r="BO57" s="41"/>
      <c r="BP57" s="41"/>
      <c r="BQ57" s="41"/>
      <c r="BR57" s="41"/>
      <c r="BS57" s="41"/>
      <c r="BT57" s="41"/>
      <c r="BU57" s="38"/>
      <c r="BW57" s="6"/>
      <c r="BX57" s="6"/>
      <c r="BY57" s="40"/>
      <c r="BZ57" s="7"/>
      <c r="CA57" s="41"/>
      <c r="CB57" s="41"/>
      <c r="CC57" s="41"/>
      <c r="CD57" s="41"/>
      <c r="CE57" s="41"/>
      <c r="CF57" s="41"/>
      <c r="CG57" s="41"/>
      <c r="CH57" s="41"/>
      <c r="CI57" s="41"/>
      <c r="CJ57" s="41"/>
      <c r="CK57" s="41"/>
      <c r="CL57" s="41"/>
      <c r="CM57" s="41"/>
      <c r="CN57" s="41"/>
      <c r="CO57" s="41"/>
      <c r="CP57" s="41"/>
      <c r="CQ57" s="41"/>
      <c r="CR57" s="41"/>
      <c r="CS57" s="41"/>
      <c r="CT57" s="41"/>
      <c r="CU57" s="41"/>
      <c r="CV57" s="41"/>
      <c r="CW57" s="41"/>
      <c r="CX57" s="41"/>
      <c r="CY57" s="41"/>
      <c r="CZ57" s="41"/>
      <c r="DA57" s="41"/>
      <c r="DB57" s="41"/>
      <c r="DC57" s="38"/>
    </row>
    <row r="58" spans="1:107" s="15" customFormat="1" ht="18.75" customHeight="1" x14ac:dyDescent="0.25">
      <c r="A58" s="45"/>
      <c r="B58" s="45"/>
      <c r="C58" s="43" t="s">
        <v>78</v>
      </c>
      <c r="D58" s="23"/>
      <c r="E58" s="32"/>
      <c r="F58" s="32"/>
      <c r="G58" s="32"/>
      <c r="H58" s="32">
        <v>320000</v>
      </c>
      <c r="I58" s="32"/>
      <c r="J58" s="32"/>
      <c r="K58" s="31">
        <f t="shared" si="28"/>
        <v>320000</v>
      </c>
      <c r="L58" s="32"/>
      <c r="M58" s="32"/>
      <c r="N58" s="32"/>
      <c r="O58" s="32"/>
      <c r="P58" s="32"/>
      <c r="Q58" s="32"/>
      <c r="R58" s="31">
        <f t="shared" si="29"/>
        <v>0</v>
      </c>
      <c r="S58" s="32"/>
      <c r="T58" s="32"/>
      <c r="U58" s="32"/>
      <c r="V58" s="32"/>
      <c r="W58" s="32"/>
      <c r="X58" s="32"/>
      <c r="Y58" s="31">
        <f t="shared" si="30"/>
        <v>0</v>
      </c>
      <c r="Z58" s="32"/>
      <c r="AA58" s="32"/>
      <c r="AB58" s="32"/>
      <c r="AC58" s="32"/>
      <c r="AD58" s="32"/>
      <c r="AE58" s="32"/>
      <c r="AF58" s="31">
        <f t="shared" si="31"/>
        <v>0</v>
      </c>
      <c r="AG58" s="35">
        <f t="shared" si="32"/>
        <v>320000</v>
      </c>
      <c r="AH58" s="38">
        <f t="shared" si="0"/>
        <v>320000</v>
      </c>
      <c r="AI58" s="39">
        <v>320000</v>
      </c>
      <c r="AJ58" s="38">
        <f t="shared" si="1"/>
        <v>0</v>
      </c>
      <c r="AK58" s="38"/>
      <c r="AO58" s="6"/>
      <c r="AP58" s="6"/>
      <c r="AQ58" s="40"/>
      <c r="AR58" s="7"/>
      <c r="AS58" s="14"/>
      <c r="AT58" s="14"/>
      <c r="AU58" s="14"/>
      <c r="AV58" s="14"/>
      <c r="AW58" s="14"/>
      <c r="AX58" s="14"/>
      <c r="AY58" s="41"/>
      <c r="AZ58" s="14"/>
      <c r="BA58" s="14"/>
      <c r="BB58" s="14"/>
      <c r="BC58" s="41"/>
      <c r="BD58" s="41"/>
      <c r="BE58" s="41"/>
      <c r="BF58" s="41"/>
      <c r="BG58" s="41"/>
      <c r="BH58" s="41"/>
      <c r="BI58" s="41"/>
      <c r="BJ58" s="41"/>
      <c r="BK58" s="41"/>
      <c r="BL58" s="41"/>
      <c r="BM58" s="41"/>
      <c r="BN58" s="41"/>
      <c r="BO58" s="41"/>
      <c r="BP58" s="41"/>
      <c r="BQ58" s="41"/>
      <c r="BR58" s="41"/>
      <c r="BS58" s="41"/>
      <c r="BT58" s="41"/>
      <c r="BU58" s="38"/>
      <c r="BW58" s="6"/>
      <c r="BX58" s="6"/>
      <c r="BY58" s="40"/>
      <c r="BZ58" s="7"/>
      <c r="CA58" s="41"/>
      <c r="CB58" s="41"/>
      <c r="CC58" s="41"/>
      <c r="CD58" s="41"/>
      <c r="CE58" s="41"/>
      <c r="CF58" s="41"/>
      <c r="CG58" s="41"/>
      <c r="CH58" s="41"/>
      <c r="CI58" s="41"/>
      <c r="CJ58" s="41"/>
      <c r="CK58" s="41"/>
      <c r="CL58" s="41"/>
      <c r="CM58" s="41"/>
      <c r="CN58" s="41"/>
      <c r="CO58" s="41"/>
      <c r="CP58" s="41"/>
      <c r="CQ58" s="41"/>
      <c r="CR58" s="41"/>
      <c r="CS58" s="41"/>
      <c r="CT58" s="41"/>
      <c r="CU58" s="41"/>
      <c r="CV58" s="41"/>
      <c r="CW58" s="41"/>
      <c r="CX58" s="41"/>
      <c r="CY58" s="41"/>
      <c r="CZ58" s="41"/>
      <c r="DA58" s="41"/>
      <c r="DB58" s="41"/>
      <c r="DC58" s="38"/>
    </row>
    <row r="59" spans="1:107" s="15" customFormat="1" x14ac:dyDescent="0.25">
      <c r="A59" s="45"/>
      <c r="B59" s="45"/>
      <c r="C59" s="44" t="s">
        <v>36</v>
      </c>
      <c r="D59" s="23"/>
      <c r="E59" s="32"/>
      <c r="F59" s="32"/>
      <c r="G59" s="32"/>
      <c r="H59" s="32"/>
      <c r="I59" s="32"/>
      <c r="J59" s="32"/>
      <c r="K59" s="31">
        <f t="shared" si="2"/>
        <v>0</v>
      </c>
      <c r="L59" s="32"/>
      <c r="M59" s="32"/>
      <c r="N59" s="32"/>
      <c r="O59" s="31"/>
      <c r="P59" s="31"/>
      <c r="Q59" s="31"/>
      <c r="R59" s="31">
        <f t="shared" si="29"/>
        <v>0</v>
      </c>
      <c r="S59" s="31"/>
      <c r="T59" s="31"/>
      <c r="U59" s="31"/>
      <c r="V59" s="31"/>
      <c r="W59" s="31"/>
      <c r="X59" s="31"/>
      <c r="Y59" s="31">
        <f t="shared" si="30"/>
        <v>0</v>
      </c>
      <c r="Z59" s="31"/>
      <c r="AA59" s="31"/>
      <c r="AB59" s="31"/>
      <c r="AC59" s="31"/>
      <c r="AD59" s="31"/>
      <c r="AE59" s="31"/>
      <c r="AF59" s="31">
        <f t="shared" si="31"/>
        <v>0</v>
      </c>
      <c r="AG59" s="35">
        <f>AF59+Y59+R59+K59</f>
        <v>0</v>
      </c>
      <c r="AH59" s="38">
        <f t="shared" si="0"/>
        <v>0</v>
      </c>
      <c r="AI59" s="39">
        <v>0</v>
      </c>
      <c r="AJ59" s="38">
        <f t="shared" si="1"/>
        <v>0</v>
      </c>
      <c r="AK59" s="38"/>
      <c r="AO59" s="6"/>
      <c r="AP59" s="6"/>
      <c r="AQ59" s="40"/>
      <c r="AR59" s="7"/>
      <c r="AS59" s="14"/>
      <c r="AT59" s="14"/>
      <c r="AU59" s="14"/>
      <c r="AV59" s="14"/>
      <c r="AW59" s="14"/>
      <c r="AX59" s="14"/>
      <c r="AY59" s="41"/>
      <c r="AZ59" s="14"/>
      <c r="BA59" s="14"/>
      <c r="BB59" s="14"/>
      <c r="BC59" s="41"/>
      <c r="BD59" s="41"/>
      <c r="BE59" s="41"/>
      <c r="BF59" s="41"/>
      <c r="BG59" s="41"/>
      <c r="BH59" s="41"/>
      <c r="BI59" s="41"/>
      <c r="BJ59" s="41"/>
      <c r="BK59" s="41"/>
      <c r="BL59" s="41"/>
      <c r="BM59" s="41"/>
      <c r="BN59" s="41"/>
      <c r="BO59" s="41"/>
      <c r="BP59" s="41"/>
      <c r="BQ59" s="41"/>
      <c r="BR59" s="41"/>
      <c r="BS59" s="41"/>
      <c r="BT59" s="41"/>
      <c r="BU59" s="38"/>
      <c r="BW59" s="6"/>
      <c r="BX59" s="6"/>
      <c r="BY59" s="40"/>
      <c r="BZ59" s="7"/>
      <c r="CA59" s="41"/>
      <c r="CB59" s="41"/>
      <c r="CC59" s="41"/>
      <c r="CD59" s="41"/>
      <c r="CE59" s="41"/>
      <c r="CF59" s="41"/>
      <c r="CG59" s="41"/>
      <c r="CH59" s="41"/>
      <c r="CI59" s="41"/>
      <c r="CJ59" s="41"/>
      <c r="CK59" s="41"/>
      <c r="CL59" s="41"/>
      <c r="CM59" s="41"/>
      <c r="CN59" s="41"/>
      <c r="CO59" s="41"/>
      <c r="CP59" s="41"/>
      <c r="CQ59" s="41"/>
      <c r="CR59" s="41"/>
      <c r="CS59" s="41"/>
      <c r="CT59" s="41"/>
      <c r="CU59" s="41"/>
      <c r="CV59" s="41"/>
      <c r="CW59" s="41"/>
      <c r="CX59" s="41"/>
      <c r="CY59" s="41"/>
      <c r="CZ59" s="41"/>
      <c r="DA59" s="41"/>
      <c r="DB59" s="41"/>
      <c r="DC59" s="38"/>
    </row>
    <row r="60" spans="1:107" ht="39.75" customHeight="1" x14ac:dyDescent="0.25">
      <c r="A60" s="45">
        <v>244</v>
      </c>
      <c r="B60" s="45">
        <v>341</v>
      </c>
      <c r="C60" s="30" t="s">
        <v>79</v>
      </c>
      <c r="D60" s="23" t="s">
        <v>43</v>
      </c>
      <c r="E60" s="31">
        <f>SUM(E61:E63)</f>
        <v>0</v>
      </c>
      <c r="F60" s="31">
        <f t="shared" ref="F60:AE60" si="33">SUM(F61:F63)</f>
        <v>0</v>
      </c>
      <c r="G60" s="31">
        <f t="shared" si="33"/>
        <v>0</v>
      </c>
      <c r="H60" s="31">
        <f t="shared" si="33"/>
        <v>0</v>
      </c>
      <c r="I60" s="31">
        <f t="shared" si="33"/>
        <v>0</v>
      </c>
      <c r="J60" s="31">
        <f t="shared" si="33"/>
        <v>0</v>
      </c>
      <c r="K60" s="31">
        <f t="shared" si="2"/>
        <v>0</v>
      </c>
      <c r="L60" s="31">
        <f t="shared" si="33"/>
        <v>0</v>
      </c>
      <c r="M60" s="31">
        <f t="shared" si="33"/>
        <v>0</v>
      </c>
      <c r="N60" s="31">
        <f t="shared" si="33"/>
        <v>0</v>
      </c>
      <c r="O60" s="31">
        <f t="shared" si="33"/>
        <v>0</v>
      </c>
      <c r="P60" s="31">
        <f t="shared" si="33"/>
        <v>0</v>
      </c>
      <c r="Q60" s="31">
        <f t="shared" si="33"/>
        <v>0</v>
      </c>
      <c r="R60" s="31">
        <f t="shared" si="3"/>
        <v>0</v>
      </c>
      <c r="S60" s="31">
        <f t="shared" si="33"/>
        <v>0</v>
      </c>
      <c r="T60" s="31">
        <f t="shared" si="33"/>
        <v>0</v>
      </c>
      <c r="U60" s="31">
        <f t="shared" si="33"/>
        <v>0</v>
      </c>
      <c r="V60" s="31">
        <f t="shared" si="33"/>
        <v>0</v>
      </c>
      <c r="W60" s="31">
        <f t="shared" si="33"/>
        <v>0</v>
      </c>
      <c r="X60" s="31">
        <f t="shared" si="33"/>
        <v>0</v>
      </c>
      <c r="Y60" s="31">
        <f t="shared" si="4"/>
        <v>0</v>
      </c>
      <c r="Z60" s="31">
        <f t="shared" si="33"/>
        <v>0</v>
      </c>
      <c r="AA60" s="31">
        <f>SUM(AA61:AA63)</f>
        <v>0</v>
      </c>
      <c r="AB60" s="31">
        <f t="shared" si="33"/>
        <v>0</v>
      </c>
      <c r="AC60" s="31">
        <f t="shared" si="33"/>
        <v>0</v>
      </c>
      <c r="AD60" s="31">
        <f t="shared" si="33"/>
        <v>0</v>
      </c>
      <c r="AE60" s="31">
        <f t="shared" si="33"/>
        <v>0</v>
      </c>
      <c r="AF60" s="31">
        <f t="shared" si="5"/>
        <v>0</v>
      </c>
      <c r="AG60" s="35">
        <f t="shared" si="6"/>
        <v>0</v>
      </c>
      <c r="AH60" s="38">
        <f t="shared" si="0"/>
        <v>0</v>
      </c>
      <c r="AI60" s="11">
        <v>0</v>
      </c>
      <c r="AJ60" s="38">
        <f t="shared" si="1"/>
        <v>0</v>
      </c>
      <c r="AK60" s="38"/>
      <c r="AO60" s="6"/>
      <c r="AP60" s="6"/>
      <c r="AQ60" s="40"/>
      <c r="AR60" s="7"/>
      <c r="AS60" s="41"/>
      <c r="AT60" s="41"/>
      <c r="AU60" s="41"/>
      <c r="AV60" s="41"/>
      <c r="AW60" s="41"/>
      <c r="AX60" s="41"/>
      <c r="AY60" s="41"/>
      <c r="AZ60" s="41"/>
      <c r="BA60" s="41"/>
      <c r="BB60" s="41"/>
      <c r="BC60" s="41"/>
      <c r="BD60" s="41"/>
      <c r="BE60" s="41"/>
      <c r="BF60" s="41"/>
      <c r="BG60" s="41"/>
      <c r="BH60" s="41"/>
      <c r="BI60" s="41"/>
      <c r="BJ60" s="41"/>
      <c r="BK60" s="41"/>
      <c r="BL60" s="41"/>
      <c r="BM60" s="41"/>
      <c r="BN60" s="41"/>
      <c r="BO60" s="41"/>
      <c r="BP60" s="41"/>
      <c r="BQ60" s="41"/>
      <c r="BR60" s="41"/>
      <c r="BS60" s="41"/>
      <c r="BT60" s="41"/>
      <c r="BU60" s="38"/>
      <c r="BW60" s="6"/>
      <c r="BX60" s="6"/>
      <c r="BY60" s="40"/>
      <c r="BZ60" s="7"/>
      <c r="CA60" s="41"/>
      <c r="CB60" s="41"/>
      <c r="CC60" s="41"/>
      <c r="CD60" s="41"/>
      <c r="CE60" s="41"/>
      <c r="CF60" s="41"/>
      <c r="CG60" s="41"/>
      <c r="CH60" s="41"/>
      <c r="CI60" s="41"/>
      <c r="CJ60" s="41"/>
      <c r="CK60" s="41"/>
      <c r="CL60" s="41"/>
      <c r="CM60" s="41"/>
      <c r="CN60" s="41"/>
      <c r="CO60" s="41"/>
      <c r="CP60" s="41"/>
      <c r="CQ60" s="41"/>
      <c r="CR60" s="41"/>
      <c r="CS60" s="41"/>
      <c r="CT60" s="41"/>
      <c r="CU60" s="41"/>
      <c r="CV60" s="41"/>
      <c r="CW60" s="41"/>
      <c r="CX60" s="41"/>
      <c r="CY60" s="41"/>
      <c r="CZ60" s="41"/>
      <c r="DA60" s="41"/>
      <c r="DB60" s="41"/>
      <c r="DC60" s="38"/>
    </row>
    <row r="61" spans="1:107" ht="15" customHeight="1" x14ac:dyDescent="0.25">
      <c r="A61" s="45"/>
      <c r="B61" s="45"/>
      <c r="C61" s="43" t="s">
        <v>80</v>
      </c>
      <c r="D61" s="23" t="s">
        <v>43</v>
      </c>
      <c r="E61" s="31"/>
      <c r="F61" s="31"/>
      <c r="G61" s="35"/>
      <c r="H61" s="35"/>
      <c r="I61" s="35"/>
      <c r="J61" s="35"/>
      <c r="K61" s="31">
        <f t="shared" si="2"/>
        <v>0</v>
      </c>
      <c r="L61" s="31"/>
      <c r="M61" s="31"/>
      <c r="N61" s="35"/>
      <c r="O61" s="35"/>
      <c r="P61" s="35"/>
      <c r="Q61" s="35"/>
      <c r="R61" s="31">
        <f t="shared" si="3"/>
        <v>0</v>
      </c>
      <c r="S61" s="31"/>
      <c r="T61" s="31"/>
      <c r="U61" s="35"/>
      <c r="V61" s="36"/>
      <c r="W61" s="35"/>
      <c r="X61" s="35"/>
      <c r="Y61" s="31">
        <f t="shared" si="4"/>
        <v>0</v>
      </c>
      <c r="Z61" s="31"/>
      <c r="AA61" s="31"/>
      <c r="AB61" s="35"/>
      <c r="AC61" s="36"/>
      <c r="AD61" s="35"/>
      <c r="AE61" s="35"/>
      <c r="AF61" s="31">
        <f t="shared" si="5"/>
        <v>0</v>
      </c>
      <c r="AG61" s="35">
        <f t="shared" si="6"/>
        <v>0</v>
      </c>
      <c r="AH61" s="38">
        <f t="shared" si="0"/>
        <v>0</v>
      </c>
      <c r="AI61" s="11">
        <v>0</v>
      </c>
      <c r="AJ61" s="38">
        <f t="shared" si="1"/>
        <v>0</v>
      </c>
      <c r="AK61" s="38"/>
      <c r="AO61" s="6"/>
      <c r="AP61" s="6"/>
      <c r="AQ61" s="47"/>
      <c r="AR61" s="7"/>
      <c r="AS61" s="41"/>
      <c r="AT61" s="41"/>
      <c r="AU61" s="38"/>
      <c r="AV61" s="15"/>
      <c r="AW61" s="38"/>
      <c r="AX61" s="38"/>
      <c r="AY61" s="41"/>
      <c r="AZ61" s="41"/>
      <c r="BA61" s="41"/>
      <c r="BB61" s="38"/>
      <c r="BC61" s="15"/>
      <c r="BD61" s="38"/>
      <c r="BE61" s="38"/>
      <c r="BF61" s="41"/>
      <c r="BG61" s="41"/>
      <c r="BH61" s="41"/>
      <c r="BI61" s="38"/>
      <c r="BJ61" s="15"/>
      <c r="BK61" s="38"/>
      <c r="BL61" s="38"/>
      <c r="BM61" s="41"/>
      <c r="BN61" s="41"/>
      <c r="BO61" s="41"/>
      <c r="BP61" s="38"/>
      <c r="BQ61" s="15"/>
      <c r="BR61" s="38"/>
      <c r="BS61" s="38"/>
      <c r="BT61" s="41"/>
      <c r="BU61" s="38"/>
      <c r="BW61" s="6"/>
      <c r="BX61" s="6"/>
      <c r="BY61" s="47"/>
      <c r="BZ61" s="7"/>
      <c r="CA61" s="41"/>
      <c r="CB61" s="41"/>
      <c r="CC61" s="41"/>
      <c r="CD61" s="41"/>
      <c r="CE61" s="41"/>
      <c r="CF61" s="41"/>
      <c r="CG61" s="41"/>
      <c r="CH61" s="41"/>
      <c r="CI61" s="41"/>
      <c r="CJ61" s="41"/>
      <c r="CK61" s="41"/>
      <c r="CL61" s="41"/>
      <c r="CM61" s="41"/>
      <c r="CN61" s="41"/>
      <c r="CO61" s="41"/>
      <c r="CP61" s="41"/>
      <c r="CQ61" s="41"/>
      <c r="CR61" s="41"/>
      <c r="CS61" s="41"/>
      <c r="CT61" s="41"/>
      <c r="CU61" s="41"/>
      <c r="CV61" s="41"/>
      <c r="CW61" s="41"/>
      <c r="CX61" s="41"/>
      <c r="CY61" s="41"/>
      <c r="CZ61" s="41"/>
      <c r="DA61" s="41"/>
      <c r="DB61" s="41"/>
      <c r="DC61" s="38"/>
    </row>
    <row r="62" spans="1:107" ht="20.25" customHeight="1" x14ac:dyDescent="0.25">
      <c r="A62" s="45"/>
      <c r="B62" s="45"/>
      <c r="C62" s="43" t="s">
        <v>81</v>
      </c>
      <c r="D62" s="23" t="s">
        <v>43</v>
      </c>
      <c r="E62" s="31"/>
      <c r="F62" s="31"/>
      <c r="G62" s="35"/>
      <c r="H62" s="35"/>
      <c r="I62" s="35"/>
      <c r="J62" s="35"/>
      <c r="K62" s="31">
        <f t="shared" si="2"/>
        <v>0</v>
      </c>
      <c r="L62" s="31"/>
      <c r="M62" s="31"/>
      <c r="N62" s="35"/>
      <c r="O62" s="35"/>
      <c r="P62" s="35"/>
      <c r="Q62" s="35"/>
      <c r="R62" s="31">
        <f t="shared" si="3"/>
        <v>0</v>
      </c>
      <c r="S62" s="31"/>
      <c r="T62" s="31"/>
      <c r="U62" s="35"/>
      <c r="V62" s="36"/>
      <c r="W62" s="35"/>
      <c r="X62" s="35"/>
      <c r="Y62" s="31">
        <f t="shared" si="4"/>
        <v>0</v>
      </c>
      <c r="Z62" s="31"/>
      <c r="AA62" s="31"/>
      <c r="AB62" s="35"/>
      <c r="AC62" s="36"/>
      <c r="AD62" s="35"/>
      <c r="AE62" s="35"/>
      <c r="AF62" s="31">
        <f t="shared" si="5"/>
        <v>0</v>
      </c>
      <c r="AG62" s="35">
        <f t="shared" si="6"/>
        <v>0</v>
      </c>
      <c r="AH62" s="38">
        <f t="shared" si="0"/>
        <v>0</v>
      </c>
      <c r="AI62" s="11">
        <v>0</v>
      </c>
      <c r="AJ62" s="38">
        <f t="shared" si="1"/>
        <v>0</v>
      </c>
      <c r="AK62" s="38"/>
      <c r="AO62" s="6"/>
      <c r="AP62" s="6"/>
      <c r="AQ62" s="47"/>
      <c r="AR62" s="7"/>
      <c r="AS62" s="41"/>
      <c r="AT62" s="41"/>
      <c r="AU62" s="38"/>
      <c r="AV62" s="15"/>
      <c r="AW62" s="38"/>
      <c r="AX62" s="38"/>
      <c r="AY62" s="41"/>
      <c r="AZ62" s="41"/>
      <c r="BA62" s="41"/>
      <c r="BB62" s="38"/>
      <c r="BC62" s="15"/>
      <c r="BD62" s="38"/>
      <c r="BE62" s="38"/>
      <c r="BF62" s="41"/>
      <c r="BG62" s="41"/>
      <c r="BH62" s="41"/>
      <c r="BI62" s="38"/>
      <c r="BJ62" s="15"/>
      <c r="BK62" s="38"/>
      <c r="BL62" s="38"/>
      <c r="BM62" s="41"/>
      <c r="BN62" s="41"/>
      <c r="BO62" s="41"/>
      <c r="BP62" s="38"/>
      <c r="BQ62" s="15"/>
      <c r="BR62" s="38"/>
      <c r="BS62" s="38"/>
      <c r="BT62" s="41"/>
      <c r="BU62" s="38"/>
      <c r="BW62" s="6"/>
      <c r="BX62" s="6"/>
      <c r="BY62" s="47"/>
      <c r="BZ62" s="7"/>
      <c r="CA62" s="41"/>
      <c r="CB62" s="41"/>
      <c r="CC62" s="41"/>
      <c r="CD62" s="41"/>
      <c r="CE62" s="41"/>
      <c r="CF62" s="41"/>
      <c r="CG62" s="41"/>
      <c r="CH62" s="41"/>
      <c r="CI62" s="41"/>
      <c r="CJ62" s="41"/>
      <c r="CK62" s="41"/>
      <c r="CL62" s="41"/>
      <c r="CM62" s="41"/>
      <c r="CN62" s="41"/>
      <c r="CO62" s="41"/>
      <c r="CP62" s="41"/>
      <c r="CQ62" s="41"/>
      <c r="CR62" s="41"/>
      <c r="CS62" s="41"/>
      <c r="CT62" s="41"/>
      <c r="CU62" s="41"/>
      <c r="CV62" s="41"/>
      <c r="CW62" s="41"/>
      <c r="CX62" s="41"/>
      <c r="CY62" s="41"/>
      <c r="CZ62" s="41"/>
      <c r="DA62" s="41"/>
      <c r="DB62" s="41"/>
      <c r="DC62" s="38"/>
    </row>
    <row r="63" spans="1:107" ht="16.5" customHeight="1" x14ac:dyDescent="0.25">
      <c r="A63" s="45"/>
      <c r="B63" s="45"/>
      <c r="C63" s="44" t="s">
        <v>36</v>
      </c>
      <c r="D63" s="23" t="s">
        <v>43</v>
      </c>
      <c r="E63" s="31"/>
      <c r="F63" s="31"/>
      <c r="G63" s="35"/>
      <c r="H63" s="35"/>
      <c r="I63" s="35"/>
      <c r="J63" s="35"/>
      <c r="K63" s="31">
        <f>J63+H63+F63</f>
        <v>0</v>
      </c>
      <c r="L63" s="31"/>
      <c r="M63" s="31"/>
      <c r="N63" s="35"/>
      <c r="O63" s="35"/>
      <c r="P63" s="35"/>
      <c r="Q63" s="35"/>
      <c r="R63" s="31">
        <f t="shared" si="3"/>
        <v>0</v>
      </c>
      <c r="S63" s="31"/>
      <c r="T63" s="31"/>
      <c r="U63" s="35"/>
      <c r="V63" s="36"/>
      <c r="W63" s="35"/>
      <c r="X63" s="35"/>
      <c r="Y63" s="31">
        <f t="shared" si="4"/>
        <v>0</v>
      </c>
      <c r="Z63" s="31"/>
      <c r="AA63" s="31"/>
      <c r="AB63" s="35"/>
      <c r="AC63" s="36"/>
      <c r="AD63" s="35"/>
      <c r="AE63" s="35"/>
      <c r="AF63" s="31">
        <f t="shared" si="5"/>
        <v>0</v>
      </c>
      <c r="AG63" s="35">
        <f t="shared" si="6"/>
        <v>0</v>
      </c>
      <c r="AH63" s="38">
        <f t="shared" si="0"/>
        <v>0</v>
      </c>
      <c r="AI63" s="11">
        <v>0</v>
      </c>
      <c r="AJ63" s="38">
        <f t="shared" si="1"/>
        <v>0</v>
      </c>
      <c r="AK63" s="38"/>
      <c r="AO63" s="6"/>
      <c r="AP63" s="6"/>
      <c r="AQ63" s="47"/>
      <c r="AR63" s="7"/>
      <c r="AS63" s="41"/>
      <c r="AT63" s="41"/>
      <c r="AU63" s="38"/>
      <c r="AV63" s="15"/>
      <c r="AW63" s="38"/>
      <c r="AX63" s="38"/>
      <c r="AY63" s="41"/>
      <c r="AZ63" s="41"/>
      <c r="BA63" s="41"/>
      <c r="BB63" s="38"/>
      <c r="BC63" s="15"/>
      <c r="BD63" s="38"/>
      <c r="BE63" s="38"/>
      <c r="BF63" s="41"/>
      <c r="BG63" s="41"/>
      <c r="BH63" s="41"/>
      <c r="BI63" s="38"/>
      <c r="BJ63" s="15"/>
      <c r="BK63" s="38"/>
      <c r="BL63" s="38"/>
      <c r="BM63" s="41"/>
      <c r="BN63" s="41"/>
      <c r="BO63" s="41"/>
      <c r="BP63" s="38"/>
      <c r="BQ63" s="15"/>
      <c r="BR63" s="38"/>
      <c r="BS63" s="38"/>
      <c r="BT63" s="41"/>
      <c r="BU63" s="38"/>
      <c r="BW63" s="6"/>
      <c r="BX63" s="6"/>
      <c r="BY63" s="47"/>
      <c r="BZ63" s="7"/>
      <c r="CA63" s="41"/>
      <c r="CB63" s="41"/>
      <c r="CC63" s="41"/>
      <c r="CD63" s="41"/>
      <c r="CE63" s="41"/>
      <c r="CF63" s="41"/>
      <c r="CG63" s="41"/>
      <c r="CH63" s="41"/>
      <c r="CI63" s="41"/>
      <c r="CJ63" s="41"/>
      <c r="CK63" s="41"/>
      <c r="CL63" s="41"/>
      <c r="CM63" s="41"/>
      <c r="CN63" s="41"/>
      <c r="CO63" s="41"/>
      <c r="CP63" s="41"/>
      <c r="CQ63" s="41"/>
      <c r="CR63" s="41"/>
      <c r="CS63" s="41"/>
      <c r="CT63" s="41"/>
      <c r="CU63" s="41"/>
      <c r="CV63" s="41"/>
      <c r="CW63" s="41"/>
      <c r="CX63" s="41"/>
      <c r="CY63" s="41"/>
      <c r="CZ63" s="41"/>
      <c r="DA63" s="41"/>
      <c r="DB63" s="41"/>
      <c r="DC63" s="38"/>
    </row>
    <row r="64" spans="1:107" ht="22.5" customHeight="1" x14ac:dyDescent="0.25">
      <c r="A64" s="45">
        <v>244</v>
      </c>
      <c r="B64" s="45">
        <v>342</v>
      </c>
      <c r="C64" s="30" t="s">
        <v>82</v>
      </c>
      <c r="D64" s="23" t="s">
        <v>43</v>
      </c>
      <c r="E64" s="31"/>
      <c r="F64" s="31"/>
      <c r="G64" s="31"/>
      <c r="H64" s="31"/>
      <c r="I64" s="31"/>
      <c r="J64" s="31"/>
      <c r="K64" s="31">
        <f t="shared" si="2"/>
        <v>0</v>
      </c>
      <c r="L64" s="31"/>
      <c r="M64" s="31"/>
      <c r="N64" s="31"/>
      <c r="O64" s="31"/>
      <c r="P64" s="31"/>
      <c r="Q64" s="31"/>
      <c r="R64" s="31">
        <f t="shared" si="3"/>
        <v>0</v>
      </c>
      <c r="S64" s="31"/>
      <c r="T64" s="31"/>
      <c r="U64" s="31"/>
      <c r="V64" s="31"/>
      <c r="W64" s="31"/>
      <c r="X64" s="31"/>
      <c r="Y64" s="31">
        <f t="shared" si="4"/>
        <v>0</v>
      </c>
      <c r="Z64" s="31"/>
      <c r="AA64" s="31"/>
      <c r="AB64" s="31"/>
      <c r="AC64" s="31"/>
      <c r="AD64" s="31"/>
      <c r="AE64" s="31"/>
      <c r="AF64" s="31">
        <f t="shared" si="5"/>
        <v>0</v>
      </c>
      <c r="AG64" s="35">
        <f t="shared" si="6"/>
        <v>0</v>
      </c>
      <c r="AH64" s="38">
        <f t="shared" si="0"/>
        <v>0</v>
      </c>
      <c r="AI64" s="11">
        <v>0</v>
      </c>
      <c r="AJ64" s="38">
        <f t="shared" si="1"/>
        <v>0</v>
      </c>
      <c r="AK64" s="38"/>
      <c r="AO64" s="6"/>
      <c r="AP64" s="6"/>
      <c r="AQ64" s="40"/>
      <c r="AR64" s="7"/>
      <c r="AS64" s="41"/>
      <c r="AT64" s="41"/>
      <c r="AU64" s="41"/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  <c r="BG64" s="41"/>
      <c r="BH64" s="41"/>
      <c r="BI64" s="41"/>
      <c r="BJ64" s="41"/>
      <c r="BK64" s="41"/>
      <c r="BL64" s="41"/>
      <c r="BM64" s="41"/>
      <c r="BN64" s="41"/>
      <c r="BO64" s="41"/>
      <c r="BP64" s="41"/>
      <c r="BQ64" s="41"/>
      <c r="BR64" s="41"/>
      <c r="BS64" s="41"/>
      <c r="BT64" s="41"/>
      <c r="BU64" s="38"/>
      <c r="BW64" s="6"/>
      <c r="BX64" s="6"/>
      <c r="BY64" s="40"/>
      <c r="BZ64" s="7"/>
      <c r="CA64" s="41"/>
      <c r="CB64" s="41"/>
      <c r="CC64" s="41"/>
      <c r="CD64" s="41"/>
      <c r="CE64" s="41"/>
      <c r="CF64" s="41"/>
      <c r="CG64" s="41"/>
      <c r="CH64" s="41"/>
      <c r="CI64" s="41"/>
      <c r="CJ64" s="41"/>
      <c r="CK64" s="41"/>
      <c r="CL64" s="41"/>
      <c r="CM64" s="41"/>
      <c r="CN64" s="41"/>
      <c r="CO64" s="41"/>
      <c r="CP64" s="41"/>
      <c r="CQ64" s="41"/>
      <c r="CR64" s="41"/>
      <c r="CS64" s="41"/>
      <c r="CT64" s="41"/>
      <c r="CU64" s="41"/>
      <c r="CV64" s="41"/>
      <c r="CW64" s="41"/>
      <c r="CX64" s="41"/>
      <c r="CY64" s="41"/>
      <c r="CZ64" s="41"/>
      <c r="DA64" s="41"/>
      <c r="DB64" s="41"/>
      <c r="DC64" s="38"/>
    </row>
    <row r="65" spans="1:107" ht="19.5" customHeight="1" x14ac:dyDescent="0.25">
      <c r="A65" s="45"/>
      <c r="B65" s="45"/>
      <c r="C65" s="44" t="s">
        <v>36</v>
      </c>
      <c r="D65" s="23"/>
      <c r="E65" s="31"/>
      <c r="F65" s="31"/>
      <c r="G65" s="31"/>
      <c r="H65" s="31"/>
      <c r="I65" s="31"/>
      <c r="J65" s="31"/>
      <c r="K65" s="31">
        <f t="shared" si="2"/>
        <v>0</v>
      </c>
      <c r="L65" s="31"/>
      <c r="M65" s="31"/>
      <c r="N65" s="31"/>
      <c r="O65" s="31"/>
      <c r="P65" s="31"/>
      <c r="Q65" s="31"/>
      <c r="R65" s="31">
        <f t="shared" si="3"/>
        <v>0</v>
      </c>
      <c r="S65" s="31"/>
      <c r="T65" s="31"/>
      <c r="U65" s="31"/>
      <c r="V65" s="31"/>
      <c r="W65" s="31"/>
      <c r="X65" s="31"/>
      <c r="Y65" s="31">
        <f t="shared" si="4"/>
        <v>0</v>
      </c>
      <c r="Z65" s="31"/>
      <c r="AA65" s="31"/>
      <c r="AB65" s="31"/>
      <c r="AC65" s="31"/>
      <c r="AD65" s="31"/>
      <c r="AE65" s="31"/>
      <c r="AF65" s="31">
        <f t="shared" si="5"/>
        <v>0</v>
      </c>
      <c r="AG65" s="35">
        <f t="shared" si="6"/>
        <v>0</v>
      </c>
      <c r="AH65" s="38">
        <f t="shared" si="0"/>
        <v>0</v>
      </c>
      <c r="AI65" s="11">
        <v>0</v>
      </c>
      <c r="AJ65" s="38"/>
      <c r="AK65" s="38"/>
      <c r="AO65" s="6"/>
      <c r="AP65" s="6"/>
      <c r="AQ65" s="40"/>
      <c r="AR65" s="7"/>
      <c r="AS65" s="41"/>
      <c r="AT65" s="41"/>
      <c r="AU65" s="41"/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  <c r="BG65" s="41"/>
      <c r="BH65" s="41"/>
      <c r="BI65" s="41"/>
      <c r="BJ65" s="41"/>
      <c r="BK65" s="41"/>
      <c r="BL65" s="41"/>
      <c r="BM65" s="41"/>
      <c r="BN65" s="41"/>
      <c r="BO65" s="41"/>
      <c r="BP65" s="41"/>
      <c r="BQ65" s="41"/>
      <c r="BR65" s="41"/>
      <c r="BS65" s="41"/>
      <c r="BT65" s="41"/>
      <c r="BU65" s="38"/>
      <c r="BW65" s="6"/>
      <c r="BX65" s="6"/>
      <c r="BY65" s="40"/>
      <c r="BZ65" s="7"/>
      <c r="CA65" s="41"/>
      <c r="CB65" s="41"/>
      <c r="CC65" s="41"/>
      <c r="CD65" s="41"/>
      <c r="CE65" s="41"/>
      <c r="CF65" s="41"/>
      <c r="CG65" s="41"/>
      <c r="CH65" s="41"/>
      <c r="CI65" s="41"/>
      <c r="CJ65" s="41"/>
      <c r="CK65" s="41"/>
      <c r="CL65" s="41"/>
      <c r="CM65" s="41"/>
      <c r="CN65" s="41"/>
      <c r="CO65" s="41"/>
      <c r="CP65" s="41"/>
      <c r="CQ65" s="41"/>
      <c r="CR65" s="41"/>
      <c r="CS65" s="41"/>
      <c r="CT65" s="41"/>
      <c r="CU65" s="41"/>
      <c r="CV65" s="41"/>
      <c r="CW65" s="41"/>
      <c r="CX65" s="41"/>
      <c r="CY65" s="41"/>
      <c r="CZ65" s="41"/>
      <c r="DA65" s="41"/>
      <c r="DB65" s="41"/>
      <c r="DC65" s="38"/>
    </row>
    <row r="66" spans="1:107" ht="20.25" customHeight="1" x14ac:dyDescent="0.25">
      <c r="A66" s="45">
        <v>244</v>
      </c>
      <c r="B66" s="45">
        <v>343</v>
      </c>
      <c r="C66" s="30" t="s">
        <v>83</v>
      </c>
      <c r="D66" s="23" t="s">
        <v>43</v>
      </c>
      <c r="E66" s="32">
        <f>E67+E68</f>
        <v>0</v>
      </c>
      <c r="F66" s="32">
        <f t="shared" ref="F66:J66" si="34">F67+F68</f>
        <v>0</v>
      </c>
      <c r="G66" s="32">
        <f t="shared" si="34"/>
        <v>0</v>
      </c>
      <c r="H66" s="32">
        <f t="shared" si="34"/>
        <v>0</v>
      </c>
      <c r="I66" s="32">
        <f t="shared" si="34"/>
        <v>0</v>
      </c>
      <c r="J66" s="32">
        <f t="shared" si="34"/>
        <v>110000</v>
      </c>
      <c r="K66" s="31">
        <f t="shared" si="2"/>
        <v>110000</v>
      </c>
      <c r="L66" s="32">
        <f>L67+L68</f>
        <v>0</v>
      </c>
      <c r="M66" s="32">
        <f t="shared" ref="M66:Q66" si="35">M67+M68</f>
        <v>0</v>
      </c>
      <c r="N66" s="32">
        <f t="shared" si="35"/>
        <v>0</v>
      </c>
      <c r="O66" s="32">
        <f t="shared" si="35"/>
        <v>0</v>
      </c>
      <c r="P66" s="32">
        <f t="shared" si="35"/>
        <v>0</v>
      </c>
      <c r="Q66" s="32">
        <f t="shared" si="35"/>
        <v>0</v>
      </c>
      <c r="R66" s="31">
        <f t="shared" si="3"/>
        <v>0</v>
      </c>
      <c r="S66" s="32">
        <f>S67+S68</f>
        <v>0</v>
      </c>
      <c r="T66" s="32">
        <f t="shared" ref="T66:X66" si="36">T67+T68</f>
        <v>0</v>
      </c>
      <c r="U66" s="32">
        <f t="shared" si="36"/>
        <v>0</v>
      </c>
      <c r="V66" s="32">
        <f t="shared" si="36"/>
        <v>0</v>
      </c>
      <c r="W66" s="32">
        <f t="shared" si="36"/>
        <v>0</v>
      </c>
      <c r="X66" s="32">
        <f t="shared" si="36"/>
        <v>0</v>
      </c>
      <c r="Y66" s="31">
        <f t="shared" si="4"/>
        <v>0</v>
      </c>
      <c r="Z66" s="32">
        <f>Z67+Z68</f>
        <v>0</v>
      </c>
      <c r="AA66" s="32">
        <f>AA67+AA68</f>
        <v>0</v>
      </c>
      <c r="AB66" s="32">
        <f t="shared" ref="AB66:AE66" si="37">AB67+AB68</f>
        <v>0</v>
      </c>
      <c r="AC66" s="32">
        <f t="shared" si="37"/>
        <v>0</v>
      </c>
      <c r="AD66" s="32">
        <f t="shared" si="37"/>
        <v>0</v>
      </c>
      <c r="AE66" s="32">
        <f t="shared" si="37"/>
        <v>0</v>
      </c>
      <c r="AF66" s="31">
        <f t="shared" si="5"/>
        <v>0</v>
      </c>
      <c r="AG66" s="35">
        <f t="shared" si="6"/>
        <v>110000</v>
      </c>
      <c r="AH66" s="38">
        <f t="shared" si="0"/>
        <v>110000</v>
      </c>
      <c r="AI66" s="11">
        <v>110000</v>
      </c>
      <c r="AJ66" s="38">
        <f t="shared" si="1"/>
        <v>0</v>
      </c>
      <c r="AK66" s="38"/>
      <c r="AO66" s="6"/>
      <c r="AP66" s="6"/>
      <c r="AQ66" s="40"/>
      <c r="AR66" s="7"/>
      <c r="AS66" s="14"/>
      <c r="AT66" s="14"/>
      <c r="AU66" s="14"/>
      <c r="AV66" s="14"/>
      <c r="AW66" s="14"/>
      <c r="AX66" s="14"/>
      <c r="AY66" s="14"/>
      <c r="AZ66" s="14"/>
      <c r="BA66" s="14"/>
      <c r="BB66" s="14"/>
      <c r="BC66" s="14"/>
      <c r="BD66" s="14"/>
      <c r="BE66" s="14"/>
      <c r="BF66" s="14"/>
      <c r="BG66" s="14"/>
      <c r="BH66" s="14"/>
      <c r="BI66" s="14"/>
      <c r="BJ66" s="14"/>
      <c r="BK66" s="14"/>
      <c r="BL66" s="14"/>
      <c r="BM66" s="14"/>
      <c r="BN66" s="14"/>
      <c r="BO66" s="14"/>
      <c r="BP66" s="14"/>
      <c r="BQ66" s="14"/>
      <c r="BR66" s="14"/>
      <c r="BS66" s="14"/>
      <c r="BT66" s="14"/>
      <c r="BU66" s="14"/>
      <c r="BW66" s="6"/>
      <c r="BX66" s="6"/>
      <c r="BY66" s="40"/>
      <c r="BZ66" s="7"/>
      <c r="CA66" s="14"/>
      <c r="CB66" s="14"/>
      <c r="CC66" s="14"/>
      <c r="CD66" s="14"/>
      <c r="CE66" s="14"/>
      <c r="CF66" s="14"/>
      <c r="CG66" s="14"/>
      <c r="CH66" s="14"/>
      <c r="CI66" s="14"/>
      <c r="CJ66" s="14"/>
      <c r="CK66" s="14"/>
      <c r="CL66" s="14"/>
      <c r="CM66" s="14"/>
      <c r="CN66" s="14"/>
      <c r="CO66" s="14"/>
      <c r="CP66" s="14"/>
      <c r="CQ66" s="14"/>
      <c r="CR66" s="14"/>
      <c r="CS66" s="14"/>
      <c r="CT66" s="14"/>
      <c r="CU66" s="14"/>
      <c r="CV66" s="14"/>
      <c r="CW66" s="14"/>
      <c r="CX66" s="14"/>
      <c r="CY66" s="14"/>
      <c r="CZ66" s="14"/>
      <c r="DA66" s="14"/>
      <c r="DB66" s="14"/>
      <c r="DC66" s="14"/>
    </row>
    <row r="67" spans="1:107" ht="18" customHeight="1" x14ac:dyDescent="0.25">
      <c r="A67" s="45"/>
      <c r="B67" s="45"/>
      <c r="C67" s="64" t="s">
        <v>84</v>
      </c>
      <c r="D67" s="23"/>
      <c r="E67" s="32"/>
      <c r="F67" s="32"/>
      <c r="G67" s="32"/>
      <c r="H67" s="32"/>
      <c r="I67" s="32"/>
      <c r="J67" s="32">
        <v>80000</v>
      </c>
      <c r="K67" s="31">
        <f t="shared" si="2"/>
        <v>80000</v>
      </c>
      <c r="L67" s="32"/>
      <c r="M67" s="32"/>
      <c r="N67" s="32"/>
      <c r="O67" s="32"/>
      <c r="P67" s="32"/>
      <c r="Q67" s="32"/>
      <c r="R67" s="31">
        <f t="shared" si="3"/>
        <v>0</v>
      </c>
      <c r="S67" s="32"/>
      <c r="T67" s="32"/>
      <c r="U67" s="32"/>
      <c r="V67" s="32"/>
      <c r="W67" s="32"/>
      <c r="X67" s="32"/>
      <c r="Y67" s="31">
        <f t="shared" si="4"/>
        <v>0</v>
      </c>
      <c r="Z67" s="32"/>
      <c r="AA67" s="32"/>
      <c r="AB67" s="32"/>
      <c r="AC67" s="32"/>
      <c r="AD67" s="32"/>
      <c r="AE67" s="32"/>
      <c r="AF67" s="32">
        <f t="shared" ref="AF67:AF68" si="38">AF66</f>
        <v>0</v>
      </c>
      <c r="AG67" s="35">
        <f t="shared" si="6"/>
        <v>80000</v>
      </c>
      <c r="AH67" s="38">
        <f t="shared" si="0"/>
        <v>80000</v>
      </c>
      <c r="AI67" s="11">
        <v>80000</v>
      </c>
      <c r="AJ67" s="38">
        <f t="shared" si="1"/>
        <v>0</v>
      </c>
      <c r="AK67" s="38"/>
      <c r="AO67" s="6"/>
      <c r="AP67" s="6"/>
      <c r="AQ67" s="47"/>
      <c r="AR67" s="7"/>
      <c r="AS67" s="14"/>
      <c r="AT67" s="14"/>
      <c r="AU67" s="14"/>
      <c r="AV67" s="14"/>
      <c r="AW67" s="14"/>
      <c r="AX67" s="14"/>
      <c r="AY67" s="41"/>
      <c r="AZ67" s="14"/>
      <c r="BA67" s="14"/>
      <c r="BB67" s="14"/>
      <c r="BC67" s="14"/>
      <c r="BD67" s="14"/>
      <c r="BE67" s="14"/>
      <c r="BF67" s="41"/>
      <c r="BG67" s="14"/>
      <c r="BH67" s="14"/>
      <c r="BI67" s="14"/>
      <c r="BJ67" s="14"/>
      <c r="BK67" s="14"/>
      <c r="BL67" s="14"/>
      <c r="BM67" s="41"/>
      <c r="BN67" s="14"/>
      <c r="BO67" s="14"/>
      <c r="BP67" s="14"/>
      <c r="BQ67" s="14"/>
      <c r="BR67" s="14"/>
      <c r="BS67" s="14"/>
      <c r="BT67" s="41"/>
      <c r="BU67" s="38"/>
      <c r="BW67" s="6"/>
      <c r="BX67" s="6"/>
      <c r="BY67" s="47"/>
      <c r="BZ67" s="7"/>
      <c r="CA67" s="41"/>
      <c r="CB67" s="41"/>
      <c r="CC67" s="41"/>
      <c r="CD67" s="41"/>
      <c r="CE67" s="41"/>
      <c r="CF67" s="41"/>
      <c r="CG67" s="41"/>
      <c r="CH67" s="41"/>
      <c r="CI67" s="41"/>
      <c r="CJ67" s="41"/>
      <c r="CK67" s="41"/>
      <c r="CL67" s="41"/>
      <c r="CM67" s="41"/>
      <c r="CN67" s="41"/>
      <c r="CO67" s="41"/>
      <c r="CP67" s="41"/>
      <c r="CQ67" s="41"/>
      <c r="CR67" s="41"/>
      <c r="CS67" s="41"/>
      <c r="CT67" s="41"/>
      <c r="CU67" s="41"/>
      <c r="CV67" s="41"/>
      <c r="CW67" s="41"/>
      <c r="CX67" s="41"/>
      <c r="CY67" s="41"/>
      <c r="CZ67" s="41"/>
      <c r="DA67" s="41"/>
      <c r="DB67" s="41"/>
      <c r="DC67" s="38"/>
    </row>
    <row r="68" spans="1:107" ht="18" customHeight="1" x14ac:dyDescent="0.25">
      <c r="A68" s="45"/>
      <c r="B68" s="45"/>
      <c r="C68" s="64" t="s">
        <v>85</v>
      </c>
      <c r="D68" s="23"/>
      <c r="E68" s="32"/>
      <c r="F68" s="32"/>
      <c r="G68" s="32"/>
      <c r="H68" s="32"/>
      <c r="I68" s="32"/>
      <c r="J68" s="32">
        <v>30000</v>
      </c>
      <c r="K68" s="31">
        <f t="shared" si="2"/>
        <v>30000</v>
      </c>
      <c r="L68" s="32"/>
      <c r="M68" s="32"/>
      <c r="N68" s="32"/>
      <c r="O68" s="32"/>
      <c r="P68" s="32"/>
      <c r="Q68" s="32"/>
      <c r="R68" s="31">
        <f t="shared" si="3"/>
        <v>0</v>
      </c>
      <c r="S68" s="32"/>
      <c r="T68" s="32"/>
      <c r="U68" s="32"/>
      <c r="V68" s="32"/>
      <c r="W68" s="32"/>
      <c r="X68" s="32"/>
      <c r="Y68" s="31">
        <f t="shared" si="4"/>
        <v>0</v>
      </c>
      <c r="Z68" s="32"/>
      <c r="AA68" s="32"/>
      <c r="AB68" s="32"/>
      <c r="AC68" s="32"/>
      <c r="AD68" s="32"/>
      <c r="AE68" s="32"/>
      <c r="AF68" s="32">
        <f t="shared" si="38"/>
        <v>0</v>
      </c>
      <c r="AG68" s="35">
        <f t="shared" si="6"/>
        <v>30000</v>
      </c>
      <c r="AH68" s="38">
        <f t="shared" si="0"/>
        <v>30000</v>
      </c>
      <c r="AI68" s="11">
        <v>30000</v>
      </c>
      <c r="AJ68" s="38">
        <f t="shared" si="1"/>
        <v>0</v>
      </c>
      <c r="AK68" s="38"/>
      <c r="AO68" s="6"/>
      <c r="AP68" s="6"/>
      <c r="AQ68" s="47"/>
      <c r="AR68" s="7"/>
      <c r="AS68" s="14"/>
      <c r="AT68" s="14"/>
      <c r="AU68" s="14"/>
      <c r="AV68" s="14"/>
      <c r="AW68" s="14"/>
      <c r="AX68" s="14"/>
      <c r="AY68" s="41"/>
      <c r="AZ68" s="14"/>
      <c r="BA68" s="14"/>
      <c r="BB68" s="14"/>
      <c r="BC68" s="14"/>
      <c r="BD68" s="14"/>
      <c r="BE68" s="14"/>
      <c r="BF68" s="41"/>
      <c r="BG68" s="14"/>
      <c r="BH68" s="14"/>
      <c r="BI68" s="14"/>
      <c r="BJ68" s="14"/>
      <c r="BK68" s="14"/>
      <c r="BL68" s="14"/>
      <c r="BM68" s="41"/>
      <c r="BN68" s="14"/>
      <c r="BO68" s="14"/>
      <c r="BP68" s="14"/>
      <c r="BQ68" s="14"/>
      <c r="BR68" s="14"/>
      <c r="BS68" s="14"/>
      <c r="BT68" s="41"/>
      <c r="BU68" s="38"/>
      <c r="BW68" s="6"/>
      <c r="BX68" s="6"/>
      <c r="BY68" s="47"/>
      <c r="BZ68" s="7"/>
      <c r="CA68" s="41"/>
      <c r="CB68" s="41"/>
      <c r="CC68" s="41"/>
      <c r="CD68" s="41"/>
      <c r="CE68" s="41"/>
      <c r="CF68" s="41"/>
      <c r="CG68" s="41"/>
      <c r="CH68" s="41"/>
      <c r="CI68" s="41"/>
      <c r="CJ68" s="41"/>
      <c r="CK68" s="41"/>
      <c r="CL68" s="41"/>
      <c r="CM68" s="41"/>
      <c r="CN68" s="41"/>
      <c r="CO68" s="41"/>
      <c r="CP68" s="41"/>
      <c r="CQ68" s="41"/>
      <c r="CR68" s="41"/>
      <c r="CS68" s="41"/>
      <c r="CT68" s="41"/>
      <c r="CU68" s="41"/>
      <c r="CV68" s="41"/>
      <c r="CW68" s="41"/>
      <c r="CX68" s="41"/>
      <c r="CY68" s="41"/>
      <c r="CZ68" s="41"/>
      <c r="DA68" s="41"/>
      <c r="DB68" s="41"/>
      <c r="DC68" s="38"/>
    </row>
    <row r="69" spans="1:107" s="15" customFormat="1" ht="24" customHeight="1" x14ac:dyDescent="0.25">
      <c r="A69" s="45">
        <v>244</v>
      </c>
      <c r="B69" s="45">
        <v>345</v>
      </c>
      <c r="C69" s="30" t="s">
        <v>86</v>
      </c>
      <c r="D69" s="65" t="s">
        <v>43</v>
      </c>
      <c r="E69" s="66">
        <f>E70+E71</f>
        <v>0</v>
      </c>
      <c r="F69" s="66">
        <f t="shared" ref="F69:AF69" si="39">F70+F71</f>
        <v>0</v>
      </c>
      <c r="G69" s="66">
        <f t="shared" si="39"/>
        <v>0</v>
      </c>
      <c r="H69" s="66">
        <f t="shared" si="39"/>
        <v>25000</v>
      </c>
      <c r="I69" s="66">
        <f t="shared" si="39"/>
        <v>0</v>
      </c>
      <c r="J69" s="66">
        <f t="shared" si="39"/>
        <v>0</v>
      </c>
      <c r="K69" s="31">
        <f t="shared" si="2"/>
        <v>25000</v>
      </c>
      <c r="L69" s="66">
        <f t="shared" si="39"/>
        <v>0</v>
      </c>
      <c r="M69" s="66">
        <f t="shared" si="39"/>
        <v>0</v>
      </c>
      <c r="N69" s="66">
        <f t="shared" si="39"/>
        <v>0</v>
      </c>
      <c r="O69" s="66">
        <f t="shared" si="39"/>
        <v>0</v>
      </c>
      <c r="P69" s="66">
        <f t="shared" si="39"/>
        <v>0</v>
      </c>
      <c r="Q69" s="66">
        <f t="shared" si="39"/>
        <v>0</v>
      </c>
      <c r="R69" s="31">
        <f t="shared" si="3"/>
        <v>0</v>
      </c>
      <c r="S69" s="66">
        <f t="shared" si="39"/>
        <v>0</v>
      </c>
      <c r="T69" s="66">
        <f t="shared" si="39"/>
        <v>0</v>
      </c>
      <c r="U69" s="66">
        <f t="shared" si="39"/>
        <v>0</v>
      </c>
      <c r="V69" s="66">
        <f t="shared" si="39"/>
        <v>0</v>
      </c>
      <c r="W69" s="66">
        <f t="shared" si="39"/>
        <v>0</v>
      </c>
      <c r="X69" s="66">
        <f t="shared" si="39"/>
        <v>0</v>
      </c>
      <c r="Y69" s="31">
        <f t="shared" si="4"/>
        <v>0</v>
      </c>
      <c r="Z69" s="66">
        <f t="shared" si="39"/>
        <v>0</v>
      </c>
      <c r="AA69" s="66">
        <f>AA70+AA71</f>
        <v>0</v>
      </c>
      <c r="AB69" s="66">
        <f t="shared" si="39"/>
        <v>0</v>
      </c>
      <c r="AC69" s="66">
        <f t="shared" si="39"/>
        <v>0</v>
      </c>
      <c r="AD69" s="66">
        <f t="shared" si="39"/>
        <v>0</v>
      </c>
      <c r="AE69" s="66">
        <f t="shared" si="39"/>
        <v>0</v>
      </c>
      <c r="AF69" s="66">
        <f t="shared" si="39"/>
        <v>0</v>
      </c>
      <c r="AG69" s="35">
        <f t="shared" si="6"/>
        <v>25000</v>
      </c>
      <c r="AH69" s="38">
        <f t="shared" si="0"/>
        <v>25000</v>
      </c>
      <c r="AI69" s="39">
        <v>25000</v>
      </c>
      <c r="AJ69" s="38">
        <f t="shared" si="1"/>
        <v>0</v>
      </c>
      <c r="AK69" s="38"/>
      <c r="AO69" s="6"/>
      <c r="AP69" s="6"/>
      <c r="AQ69" s="40"/>
      <c r="AR69" s="7"/>
      <c r="AS69" s="14"/>
      <c r="AT69" s="14"/>
      <c r="AU69" s="14"/>
      <c r="AV69" s="14"/>
      <c r="AW69" s="14"/>
      <c r="AX69" s="14"/>
      <c r="AY69" s="41"/>
      <c r="AZ69" s="14"/>
      <c r="BA69" s="14"/>
      <c r="BB69" s="14"/>
      <c r="BC69" s="14"/>
      <c r="BD69" s="14"/>
      <c r="BE69" s="14"/>
      <c r="BF69" s="41"/>
      <c r="BG69" s="14"/>
      <c r="BH69" s="14"/>
      <c r="BI69" s="14"/>
      <c r="BJ69" s="14"/>
      <c r="BK69" s="14"/>
      <c r="BL69" s="14"/>
      <c r="BM69" s="41"/>
      <c r="BN69" s="14"/>
      <c r="BO69" s="14"/>
      <c r="BP69" s="14"/>
      <c r="BQ69" s="14"/>
      <c r="BR69" s="14"/>
      <c r="BS69" s="14"/>
      <c r="BT69" s="41"/>
      <c r="BU69" s="38"/>
      <c r="BW69" s="6"/>
      <c r="BX69" s="6"/>
      <c r="BY69" s="40"/>
      <c r="BZ69" s="7"/>
      <c r="CA69" s="14"/>
      <c r="CB69" s="14"/>
      <c r="CC69" s="14"/>
      <c r="CD69" s="14"/>
      <c r="CE69" s="14"/>
      <c r="CF69" s="14"/>
      <c r="CG69" s="41"/>
      <c r="CH69" s="14"/>
      <c r="CI69" s="14"/>
      <c r="CJ69" s="14"/>
      <c r="CK69" s="14"/>
      <c r="CL69" s="14"/>
      <c r="CM69" s="14"/>
      <c r="CN69" s="41"/>
      <c r="CO69" s="14"/>
      <c r="CP69" s="14"/>
      <c r="CQ69" s="14"/>
      <c r="CR69" s="14"/>
      <c r="CS69" s="14"/>
      <c r="CT69" s="14"/>
      <c r="CU69" s="41"/>
      <c r="CV69" s="14"/>
      <c r="CW69" s="14"/>
      <c r="CX69" s="14"/>
      <c r="CY69" s="14"/>
      <c r="CZ69" s="14"/>
      <c r="DA69" s="14"/>
      <c r="DB69" s="41"/>
      <c r="DC69" s="38"/>
    </row>
    <row r="70" spans="1:107" s="15" customFormat="1" ht="19.5" customHeight="1" x14ac:dyDescent="0.25">
      <c r="A70" s="45"/>
      <c r="B70" s="45"/>
      <c r="C70" s="43" t="s">
        <v>87</v>
      </c>
      <c r="D70" s="65"/>
      <c r="E70" s="66"/>
      <c r="F70" s="66"/>
      <c r="G70" s="66"/>
      <c r="H70" s="66">
        <v>25000</v>
      </c>
      <c r="I70" s="66"/>
      <c r="J70" s="66"/>
      <c r="K70" s="31">
        <f t="shared" si="2"/>
        <v>25000</v>
      </c>
      <c r="L70" s="66"/>
      <c r="M70" s="66"/>
      <c r="N70" s="66"/>
      <c r="O70" s="66"/>
      <c r="P70" s="66"/>
      <c r="Q70" s="66"/>
      <c r="R70" s="31">
        <f t="shared" si="3"/>
        <v>0</v>
      </c>
      <c r="S70" s="66"/>
      <c r="T70" s="66"/>
      <c r="U70" s="66"/>
      <c r="V70" s="66"/>
      <c r="W70" s="66"/>
      <c r="X70" s="66"/>
      <c r="Y70" s="31">
        <f t="shared" si="4"/>
        <v>0</v>
      </c>
      <c r="Z70" s="66"/>
      <c r="AA70" s="66"/>
      <c r="AB70" s="66"/>
      <c r="AC70" s="66"/>
      <c r="AD70" s="66"/>
      <c r="AE70" s="66"/>
      <c r="AF70" s="66">
        <f>AE70+AC70+AA70</f>
        <v>0</v>
      </c>
      <c r="AG70" s="35">
        <f t="shared" si="6"/>
        <v>25000</v>
      </c>
      <c r="AH70" s="38">
        <f t="shared" si="0"/>
        <v>25000</v>
      </c>
      <c r="AI70" s="39">
        <v>25000</v>
      </c>
      <c r="AJ70" s="38">
        <f t="shared" si="1"/>
        <v>0</v>
      </c>
      <c r="AK70" s="38"/>
      <c r="AO70" s="6"/>
      <c r="AP70" s="6"/>
      <c r="AQ70" s="47"/>
      <c r="AR70" s="7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4"/>
      <c r="BD70" s="14"/>
      <c r="BE70" s="14"/>
      <c r="BF70" s="14"/>
      <c r="BG70" s="14"/>
      <c r="BH70" s="14"/>
      <c r="BI70" s="14"/>
      <c r="BJ70" s="14"/>
      <c r="BK70" s="14"/>
      <c r="BL70" s="14"/>
      <c r="BM70" s="14"/>
      <c r="BN70" s="14"/>
      <c r="BO70" s="14"/>
      <c r="BP70" s="14"/>
      <c r="BQ70" s="14"/>
      <c r="BR70" s="14"/>
      <c r="BS70" s="14"/>
      <c r="BT70" s="14"/>
      <c r="BU70" s="14"/>
      <c r="BW70" s="6"/>
      <c r="BX70" s="6"/>
      <c r="BY70" s="47"/>
      <c r="BZ70" s="7"/>
      <c r="CA70" s="41"/>
      <c r="CB70" s="41"/>
      <c r="CC70" s="41"/>
      <c r="CD70" s="41"/>
      <c r="CE70" s="41"/>
      <c r="CF70" s="41"/>
      <c r="CG70" s="14"/>
      <c r="CH70" s="41"/>
      <c r="CI70" s="41"/>
      <c r="CJ70" s="41"/>
      <c r="CK70" s="41"/>
      <c r="CL70" s="41"/>
      <c r="CM70" s="41"/>
      <c r="CN70" s="14"/>
      <c r="CO70" s="41"/>
      <c r="CP70" s="41"/>
      <c r="CQ70" s="41"/>
      <c r="CR70" s="41"/>
      <c r="CS70" s="41"/>
      <c r="CT70" s="41"/>
      <c r="CU70" s="14"/>
      <c r="CV70" s="41"/>
      <c r="CW70" s="41"/>
      <c r="CX70" s="41"/>
      <c r="CY70" s="41"/>
      <c r="CZ70" s="41"/>
      <c r="DA70" s="41"/>
      <c r="DB70" s="14"/>
      <c r="DC70" s="14"/>
    </row>
    <row r="71" spans="1:107" s="15" customFormat="1" ht="15.75" customHeight="1" x14ac:dyDescent="0.25">
      <c r="A71" s="45"/>
      <c r="B71" s="45"/>
      <c r="C71" s="44" t="s">
        <v>36</v>
      </c>
      <c r="D71" s="65"/>
      <c r="E71" s="66"/>
      <c r="F71" s="66"/>
      <c r="G71" s="66"/>
      <c r="H71" s="66"/>
      <c r="I71" s="66"/>
      <c r="J71" s="66"/>
      <c r="K71" s="66">
        <f>J71+H71+F71</f>
        <v>0</v>
      </c>
      <c r="L71" s="66"/>
      <c r="M71" s="66"/>
      <c r="N71" s="66"/>
      <c r="O71" s="66"/>
      <c r="P71" s="66"/>
      <c r="Q71" s="66"/>
      <c r="R71" s="31">
        <f t="shared" si="3"/>
        <v>0</v>
      </c>
      <c r="S71" s="66"/>
      <c r="T71" s="66"/>
      <c r="U71" s="66"/>
      <c r="V71" s="66"/>
      <c r="W71" s="66"/>
      <c r="X71" s="66"/>
      <c r="Y71" s="31">
        <f t="shared" si="4"/>
        <v>0</v>
      </c>
      <c r="Z71" s="66"/>
      <c r="AA71" s="66"/>
      <c r="AB71" s="66"/>
      <c r="AC71" s="66"/>
      <c r="AD71" s="66"/>
      <c r="AE71" s="66"/>
      <c r="AF71" s="66">
        <f>AE71+AC71+AA71</f>
        <v>0</v>
      </c>
      <c r="AG71" s="35">
        <f t="shared" si="6"/>
        <v>0</v>
      </c>
      <c r="AH71" s="38">
        <f t="shared" si="0"/>
        <v>0</v>
      </c>
      <c r="AI71" s="39">
        <v>0</v>
      </c>
      <c r="AJ71" s="38">
        <f t="shared" si="1"/>
        <v>0</v>
      </c>
      <c r="AK71" s="38"/>
      <c r="AO71" s="6"/>
      <c r="AP71" s="6"/>
      <c r="AQ71" s="47"/>
      <c r="AR71" s="7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4"/>
      <c r="BD71" s="14"/>
      <c r="BE71" s="14"/>
      <c r="BF71" s="14"/>
      <c r="BG71" s="14"/>
      <c r="BH71" s="14"/>
      <c r="BI71" s="14"/>
      <c r="BJ71" s="14"/>
      <c r="BK71" s="14"/>
      <c r="BL71" s="14"/>
      <c r="BM71" s="14"/>
      <c r="BN71" s="14"/>
      <c r="BO71" s="14"/>
      <c r="BP71" s="14"/>
      <c r="BQ71" s="14"/>
      <c r="BR71" s="14"/>
      <c r="BS71" s="14"/>
      <c r="BT71" s="14"/>
      <c r="BU71" s="14"/>
      <c r="BW71" s="6"/>
      <c r="BX71" s="6"/>
      <c r="BY71" s="47"/>
      <c r="BZ71" s="7"/>
      <c r="CA71" s="41"/>
      <c r="CB71" s="41"/>
      <c r="CC71" s="41"/>
      <c r="CD71" s="41"/>
      <c r="CE71" s="41"/>
      <c r="CF71" s="41"/>
      <c r="CG71" s="14"/>
      <c r="CH71" s="41"/>
      <c r="CI71" s="41"/>
      <c r="CJ71" s="41"/>
      <c r="CK71" s="41"/>
      <c r="CL71" s="41"/>
      <c r="CM71" s="41"/>
      <c r="CN71" s="14"/>
      <c r="CO71" s="41"/>
      <c r="CP71" s="41"/>
      <c r="CQ71" s="41"/>
      <c r="CR71" s="41"/>
      <c r="CS71" s="41"/>
      <c r="CT71" s="41"/>
      <c r="CU71" s="14"/>
      <c r="CV71" s="41"/>
      <c r="CW71" s="41"/>
      <c r="CX71" s="41"/>
      <c r="CY71" s="41"/>
      <c r="CZ71" s="41"/>
      <c r="DA71" s="41"/>
      <c r="DB71" s="14"/>
      <c r="DC71" s="14"/>
    </row>
    <row r="72" spans="1:107" ht="23.25" customHeight="1" x14ac:dyDescent="0.25">
      <c r="A72" s="45">
        <v>244</v>
      </c>
      <c r="B72" s="45">
        <v>346</v>
      </c>
      <c r="C72" s="30" t="s">
        <v>88</v>
      </c>
      <c r="D72" s="23" t="s">
        <v>43</v>
      </c>
      <c r="E72" s="32">
        <f>E73+E77+E78+E79+E80+E81+E82+E83+E84+E91+E90+E86</f>
        <v>0</v>
      </c>
      <c r="F72" s="32">
        <f t="shared" ref="F72:J72" si="40">F73+F77+F78+F79+F80+F81+F82+F83+F84+F91+F90+F86</f>
        <v>0</v>
      </c>
      <c r="G72" s="32">
        <f t="shared" si="40"/>
        <v>0</v>
      </c>
      <c r="H72" s="32">
        <f t="shared" si="40"/>
        <v>327000</v>
      </c>
      <c r="I72" s="32">
        <f t="shared" si="40"/>
        <v>0</v>
      </c>
      <c r="J72" s="32">
        <f t="shared" si="40"/>
        <v>150000</v>
      </c>
      <c r="K72" s="31">
        <f>J72+H72+F72</f>
        <v>477000</v>
      </c>
      <c r="L72" s="32">
        <f>L73+L77+L78+L79+L80+L81+L82+L83+L84+L91+L90+L86</f>
        <v>0</v>
      </c>
      <c r="M72" s="32">
        <f t="shared" ref="M72:Q72" si="41">M73+M77+M78+M79+M80+M81+M82+M83+M84+M91+M90+M86</f>
        <v>0</v>
      </c>
      <c r="N72" s="32">
        <f t="shared" si="41"/>
        <v>0</v>
      </c>
      <c r="O72" s="32">
        <f t="shared" si="41"/>
        <v>0</v>
      </c>
      <c r="P72" s="32">
        <f t="shared" si="41"/>
        <v>0</v>
      </c>
      <c r="Q72" s="32">
        <f t="shared" si="41"/>
        <v>0</v>
      </c>
      <c r="R72" s="31">
        <f t="shared" si="3"/>
        <v>0</v>
      </c>
      <c r="S72" s="32">
        <f>S73+S77+S78+S79+S80+S81+S82+S83+S84+S91+S90</f>
        <v>0</v>
      </c>
      <c r="T72" s="32">
        <f t="shared" ref="T72:X72" si="42">T73+T77+T78+T79+T80+T81+T82+T83+T84+T91+T90</f>
        <v>0</v>
      </c>
      <c r="U72" s="32">
        <f t="shared" si="42"/>
        <v>0</v>
      </c>
      <c r="V72" s="32">
        <f t="shared" si="42"/>
        <v>0</v>
      </c>
      <c r="W72" s="32">
        <f t="shared" si="42"/>
        <v>0</v>
      </c>
      <c r="X72" s="32">
        <f t="shared" si="42"/>
        <v>0</v>
      </c>
      <c r="Y72" s="31">
        <f t="shared" si="4"/>
        <v>0</v>
      </c>
      <c r="Z72" s="32">
        <f>Z73+Z77+Z78+Z79+Z80+Z81+Z82+Z83+Z84+Z91+Z90</f>
        <v>0</v>
      </c>
      <c r="AA72" s="32">
        <f>AA73+AA77+AA78+AA79+AA80+AA81+AA82+AA83+AA84+AA91+AA90</f>
        <v>0</v>
      </c>
      <c r="AB72" s="32">
        <f t="shared" ref="AB72:AE72" si="43">AB73+AB77+AB78+AB79+AB80+AB81+AB82+AB83+AB84+AB91+AB90</f>
        <v>0</v>
      </c>
      <c r="AC72" s="32">
        <f t="shared" si="43"/>
        <v>0</v>
      </c>
      <c r="AD72" s="32">
        <f t="shared" si="43"/>
        <v>0</v>
      </c>
      <c r="AE72" s="32">
        <f t="shared" si="43"/>
        <v>0</v>
      </c>
      <c r="AF72" s="31">
        <f t="shared" si="5"/>
        <v>0</v>
      </c>
      <c r="AG72" s="35">
        <f t="shared" si="6"/>
        <v>477000</v>
      </c>
      <c r="AH72" s="38">
        <f t="shared" si="0"/>
        <v>477000</v>
      </c>
      <c r="AI72" s="11">
        <v>477000</v>
      </c>
      <c r="AJ72" s="38">
        <f t="shared" si="1"/>
        <v>0</v>
      </c>
      <c r="AK72" s="38"/>
      <c r="AO72" s="6"/>
      <c r="AP72" s="6"/>
      <c r="AQ72" s="40"/>
      <c r="AR72" s="7"/>
      <c r="AS72" s="14"/>
      <c r="AT72" s="14"/>
      <c r="AU72" s="14"/>
      <c r="AV72" s="14"/>
      <c r="AW72" s="14"/>
      <c r="AX72" s="14"/>
      <c r="AY72" s="41"/>
      <c r="AZ72" s="14"/>
      <c r="BA72" s="14"/>
      <c r="BB72" s="14"/>
      <c r="BC72" s="14"/>
      <c r="BD72" s="14"/>
      <c r="BE72" s="14"/>
      <c r="BF72" s="41"/>
      <c r="BG72" s="14"/>
      <c r="BH72" s="14"/>
      <c r="BI72" s="14"/>
      <c r="BJ72" s="14"/>
      <c r="BK72" s="14"/>
      <c r="BL72" s="14"/>
      <c r="BM72" s="41"/>
      <c r="BN72" s="14"/>
      <c r="BO72" s="14"/>
      <c r="BP72" s="14"/>
      <c r="BQ72" s="14"/>
      <c r="BR72" s="14"/>
      <c r="BS72" s="14"/>
      <c r="BT72" s="41"/>
      <c r="BU72" s="38"/>
      <c r="BW72" s="6"/>
      <c r="BX72" s="6"/>
      <c r="BY72" s="40"/>
      <c r="BZ72" s="7"/>
      <c r="CA72" s="14"/>
      <c r="CB72" s="14"/>
      <c r="CC72" s="14"/>
      <c r="CD72" s="14"/>
      <c r="CE72" s="14"/>
      <c r="CF72" s="14"/>
      <c r="CG72" s="41"/>
      <c r="CH72" s="14"/>
      <c r="CI72" s="14"/>
      <c r="CJ72" s="14"/>
      <c r="CK72" s="14"/>
      <c r="CL72" s="14"/>
      <c r="CM72" s="14"/>
      <c r="CN72" s="41"/>
      <c r="CO72" s="14"/>
      <c r="CP72" s="14"/>
      <c r="CQ72" s="14"/>
      <c r="CR72" s="14"/>
      <c r="CS72" s="14"/>
      <c r="CT72" s="14"/>
      <c r="CU72" s="41"/>
      <c r="CV72" s="14"/>
      <c r="CW72" s="14"/>
      <c r="CX72" s="14"/>
      <c r="CY72" s="14"/>
      <c r="CZ72" s="14"/>
      <c r="DA72" s="14"/>
      <c r="DB72" s="41"/>
      <c r="DC72" s="38"/>
    </row>
    <row r="73" spans="1:107" ht="15" customHeight="1" x14ac:dyDescent="0.25">
      <c r="A73" s="45"/>
      <c r="B73" s="45"/>
      <c r="C73" s="50" t="s">
        <v>89</v>
      </c>
      <c r="D73" s="23" t="s">
        <v>43</v>
      </c>
      <c r="E73" s="32">
        <f>E74+E76+E75</f>
        <v>0</v>
      </c>
      <c r="F73" s="32">
        <f t="shared" ref="F73:AG73" si="44">F74+F76+F75</f>
        <v>0</v>
      </c>
      <c r="G73" s="32">
        <f t="shared" si="44"/>
        <v>0</v>
      </c>
      <c r="H73" s="32">
        <f t="shared" si="44"/>
        <v>127000</v>
      </c>
      <c r="I73" s="32">
        <f t="shared" si="44"/>
        <v>0</v>
      </c>
      <c r="J73" s="32">
        <f t="shared" si="44"/>
        <v>0</v>
      </c>
      <c r="K73" s="32">
        <f t="shared" si="44"/>
        <v>127000</v>
      </c>
      <c r="L73" s="32">
        <f t="shared" si="44"/>
        <v>0</v>
      </c>
      <c r="M73" s="32">
        <f t="shared" si="44"/>
        <v>0</v>
      </c>
      <c r="N73" s="32">
        <f t="shared" si="44"/>
        <v>0</v>
      </c>
      <c r="O73" s="32">
        <f t="shared" si="44"/>
        <v>0</v>
      </c>
      <c r="P73" s="32">
        <f t="shared" si="44"/>
        <v>0</v>
      </c>
      <c r="Q73" s="32">
        <f t="shared" si="44"/>
        <v>0</v>
      </c>
      <c r="R73" s="32">
        <f t="shared" si="44"/>
        <v>0</v>
      </c>
      <c r="S73" s="32">
        <f t="shared" si="44"/>
        <v>0</v>
      </c>
      <c r="T73" s="32">
        <f t="shared" si="44"/>
        <v>0</v>
      </c>
      <c r="U73" s="32">
        <f t="shared" si="44"/>
        <v>0</v>
      </c>
      <c r="V73" s="32">
        <f t="shared" si="44"/>
        <v>0</v>
      </c>
      <c r="W73" s="32">
        <f t="shared" si="44"/>
        <v>0</v>
      </c>
      <c r="X73" s="32">
        <f t="shared" si="44"/>
        <v>0</v>
      </c>
      <c r="Y73" s="32">
        <f t="shared" si="44"/>
        <v>0</v>
      </c>
      <c r="Z73" s="32">
        <f t="shared" si="44"/>
        <v>0</v>
      </c>
      <c r="AA73" s="32">
        <f t="shared" si="44"/>
        <v>0</v>
      </c>
      <c r="AB73" s="32">
        <f t="shared" si="44"/>
        <v>0</v>
      </c>
      <c r="AC73" s="32">
        <f t="shared" si="44"/>
        <v>0</v>
      </c>
      <c r="AD73" s="32">
        <f t="shared" si="44"/>
        <v>0</v>
      </c>
      <c r="AE73" s="32">
        <f t="shared" si="44"/>
        <v>0</v>
      </c>
      <c r="AF73" s="32">
        <f t="shared" si="44"/>
        <v>0</v>
      </c>
      <c r="AG73" s="32">
        <f t="shared" si="44"/>
        <v>127000</v>
      </c>
      <c r="AH73" s="38">
        <f t="shared" si="0"/>
        <v>127000</v>
      </c>
      <c r="AI73" s="11">
        <v>127000</v>
      </c>
      <c r="AJ73" s="38">
        <f t="shared" si="1"/>
        <v>0</v>
      </c>
      <c r="AK73" s="38"/>
      <c r="AO73" s="6"/>
      <c r="AP73" s="6"/>
      <c r="AQ73" s="51"/>
      <c r="AR73" s="7"/>
      <c r="AS73" s="14"/>
      <c r="AT73" s="14"/>
      <c r="AU73" s="14"/>
      <c r="AV73" s="14"/>
      <c r="AW73" s="14"/>
      <c r="AX73" s="14"/>
      <c r="AY73" s="41"/>
      <c r="AZ73" s="14"/>
      <c r="BA73" s="14"/>
      <c r="BB73" s="14"/>
      <c r="BC73" s="14"/>
      <c r="BD73" s="14"/>
      <c r="BE73" s="14"/>
      <c r="BF73" s="41"/>
      <c r="BG73" s="14"/>
      <c r="BH73" s="14"/>
      <c r="BI73" s="14"/>
      <c r="BJ73" s="14"/>
      <c r="BK73" s="14"/>
      <c r="BL73" s="14"/>
      <c r="BM73" s="41"/>
      <c r="BN73" s="14"/>
      <c r="BO73" s="14"/>
      <c r="BP73" s="14"/>
      <c r="BQ73" s="14"/>
      <c r="BR73" s="14"/>
      <c r="BS73" s="14"/>
      <c r="BT73" s="41"/>
      <c r="BU73" s="38"/>
      <c r="BW73" s="6"/>
      <c r="BX73" s="6"/>
      <c r="BY73" s="51"/>
      <c r="BZ73" s="7"/>
      <c r="CA73" s="41"/>
      <c r="CB73" s="41"/>
      <c r="CC73" s="41"/>
      <c r="CD73" s="41"/>
      <c r="CE73" s="41"/>
      <c r="CF73" s="41"/>
      <c r="CG73" s="41"/>
      <c r="CH73" s="41"/>
      <c r="CI73" s="41"/>
      <c r="CJ73" s="41"/>
      <c r="CK73" s="41"/>
      <c r="CL73" s="41"/>
      <c r="CM73" s="41"/>
      <c r="CN73" s="41"/>
      <c r="CO73" s="41"/>
      <c r="CP73" s="41"/>
      <c r="CQ73" s="41"/>
      <c r="CR73" s="41"/>
      <c r="CS73" s="41"/>
      <c r="CT73" s="41"/>
      <c r="CU73" s="41"/>
      <c r="CV73" s="41"/>
      <c r="CW73" s="41"/>
      <c r="CX73" s="41"/>
      <c r="CY73" s="41"/>
      <c r="CZ73" s="41"/>
      <c r="DA73" s="41"/>
      <c r="DB73" s="41"/>
      <c r="DC73" s="38"/>
    </row>
    <row r="74" spans="1:107" s="15" customFormat="1" ht="18" customHeight="1" x14ac:dyDescent="0.25">
      <c r="A74" s="45"/>
      <c r="B74" s="45"/>
      <c r="C74" s="50" t="s">
        <v>90</v>
      </c>
      <c r="D74" s="23" t="s">
        <v>43</v>
      </c>
      <c r="E74" s="32"/>
      <c r="F74" s="32"/>
      <c r="G74" s="32"/>
      <c r="H74" s="32">
        <v>67000</v>
      </c>
      <c r="I74" s="32"/>
      <c r="J74" s="32"/>
      <c r="K74" s="31">
        <f t="shared" si="2"/>
        <v>67000</v>
      </c>
      <c r="L74" s="32"/>
      <c r="M74" s="32"/>
      <c r="N74" s="32"/>
      <c r="O74" s="32"/>
      <c r="P74" s="32"/>
      <c r="Q74" s="32"/>
      <c r="R74" s="31">
        <f t="shared" si="3"/>
        <v>0</v>
      </c>
      <c r="S74" s="32"/>
      <c r="T74" s="32"/>
      <c r="U74" s="32"/>
      <c r="V74" s="32"/>
      <c r="W74" s="32"/>
      <c r="X74" s="32"/>
      <c r="Y74" s="31">
        <f t="shared" si="4"/>
        <v>0</v>
      </c>
      <c r="Z74" s="32">
        <v>0</v>
      </c>
      <c r="AA74" s="32">
        <v>0</v>
      </c>
      <c r="AB74" s="32">
        <v>0</v>
      </c>
      <c r="AC74" s="32">
        <v>0</v>
      </c>
      <c r="AD74" s="32">
        <v>0</v>
      </c>
      <c r="AE74" s="32">
        <v>0</v>
      </c>
      <c r="AF74" s="31">
        <f t="shared" si="5"/>
        <v>0</v>
      </c>
      <c r="AG74" s="35">
        <f t="shared" si="6"/>
        <v>67000</v>
      </c>
      <c r="AH74" s="38">
        <f t="shared" si="0"/>
        <v>67000</v>
      </c>
      <c r="AI74" s="39">
        <v>67000</v>
      </c>
      <c r="AJ74" s="38">
        <f t="shared" si="1"/>
        <v>0</v>
      </c>
      <c r="AK74" s="38"/>
      <c r="AO74" s="6"/>
      <c r="AP74" s="6"/>
      <c r="AQ74" s="51"/>
      <c r="AR74" s="7"/>
      <c r="AS74" s="14"/>
      <c r="AT74" s="14"/>
      <c r="AU74" s="14"/>
      <c r="AV74" s="14"/>
      <c r="AW74" s="14"/>
      <c r="AX74" s="14"/>
      <c r="AY74" s="41"/>
      <c r="AZ74" s="14"/>
      <c r="BA74" s="14"/>
      <c r="BB74" s="14"/>
      <c r="BC74" s="14"/>
      <c r="BD74" s="14"/>
      <c r="BE74" s="14"/>
      <c r="BF74" s="41"/>
      <c r="BG74" s="14"/>
      <c r="BH74" s="14"/>
      <c r="BI74" s="14"/>
      <c r="BJ74" s="14"/>
      <c r="BK74" s="14"/>
      <c r="BL74" s="14"/>
      <c r="BM74" s="41"/>
      <c r="BN74" s="14"/>
      <c r="BO74" s="14"/>
      <c r="BP74" s="14"/>
      <c r="BQ74" s="14"/>
      <c r="BR74" s="14"/>
      <c r="BS74" s="14"/>
      <c r="BT74" s="41"/>
      <c r="BU74" s="38"/>
      <c r="BW74" s="6"/>
      <c r="BX74" s="6"/>
      <c r="BY74" s="51"/>
      <c r="BZ74" s="7"/>
      <c r="CA74" s="41"/>
      <c r="CB74" s="41"/>
      <c r="CC74" s="41"/>
      <c r="CD74" s="41"/>
      <c r="CE74" s="41"/>
      <c r="CF74" s="41"/>
      <c r="CG74" s="41"/>
      <c r="CH74" s="41"/>
      <c r="CI74" s="41"/>
      <c r="CJ74" s="41"/>
      <c r="CK74" s="41"/>
      <c r="CL74" s="41"/>
      <c r="CM74" s="41"/>
      <c r="CN74" s="41"/>
      <c r="CO74" s="41"/>
      <c r="CP74" s="41"/>
      <c r="CQ74" s="41"/>
      <c r="CR74" s="41"/>
      <c r="CS74" s="41"/>
      <c r="CT74" s="41"/>
      <c r="CU74" s="41"/>
      <c r="CV74" s="41"/>
      <c r="CW74" s="41"/>
      <c r="CX74" s="41"/>
      <c r="CY74" s="41"/>
      <c r="CZ74" s="41"/>
      <c r="DA74" s="41"/>
      <c r="DB74" s="41"/>
      <c r="DC74" s="38"/>
    </row>
    <row r="75" spans="1:107" s="15" customFormat="1" ht="18.75" customHeight="1" x14ac:dyDescent="0.25">
      <c r="A75" s="45"/>
      <c r="B75" s="45"/>
      <c r="C75" s="50" t="s">
        <v>91</v>
      </c>
      <c r="D75" s="23"/>
      <c r="E75" s="32"/>
      <c r="F75" s="32"/>
      <c r="G75" s="32"/>
      <c r="H75" s="32"/>
      <c r="I75" s="32"/>
      <c r="J75" s="32"/>
      <c r="K75" s="31">
        <f>J75+H75+F75</f>
        <v>0</v>
      </c>
      <c r="L75" s="32"/>
      <c r="M75" s="32"/>
      <c r="N75" s="32"/>
      <c r="O75" s="32"/>
      <c r="P75" s="32"/>
      <c r="Q75" s="32"/>
      <c r="R75" s="31">
        <f>Q75+O75+M75</f>
        <v>0</v>
      </c>
      <c r="S75" s="32"/>
      <c r="T75" s="32"/>
      <c r="U75" s="32"/>
      <c r="V75" s="32"/>
      <c r="W75" s="32"/>
      <c r="X75" s="32"/>
      <c r="Y75" s="31">
        <f>X75+V75+T75</f>
        <v>0</v>
      </c>
      <c r="Z75" s="32"/>
      <c r="AA75" s="32"/>
      <c r="AB75" s="32"/>
      <c r="AC75" s="32"/>
      <c r="AD75" s="32"/>
      <c r="AE75" s="32"/>
      <c r="AF75" s="31">
        <f>AE75+AC75+AA75</f>
        <v>0</v>
      </c>
      <c r="AG75" s="35">
        <f>AF75+Y75+R75+K75</f>
        <v>0</v>
      </c>
      <c r="AH75" s="38">
        <f t="shared" ref="AH75:AH97" si="45">F75+H75+J75</f>
        <v>0</v>
      </c>
      <c r="AI75" s="39">
        <v>0</v>
      </c>
      <c r="AJ75" s="38">
        <f t="shared" si="1"/>
        <v>0</v>
      </c>
      <c r="AK75" s="38"/>
      <c r="AO75" s="6"/>
      <c r="AP75" s="6"/>
      <c r="AQ75" s="51"/>
      <c r="AR75" s="7"/>
      <c r="AS75" s="14"/>
      <c r="AT75" s="14"/>
      <c r="AU75" s="14"/>
      <c r="AV75" s="14"/>
      <c r="AW75" s="14"/>
      <c r="AX75" s="14"/>
      <c r="AY75" s="41"/>
      <c r="AZ75" s="14"/>
      <c r="BA75" s="14"/>
      <c r="BB75" s="14"/>
      <c r="BC75" s="14"/>
      <c r="BD75" s="14"/>
      <c r="BE75" s="14"/>
      <c r="BF75" s="41"/>
      <c r="BG75" s="14"/>
      <c r="BH75" s="14"/>
      <c r="BI75" s="14"/>
      <c r="BJ75" s="14"/>
      <c r="BK75" s="14"/>
      <c r="BL75" s="14"/>
      <c r="BM75" s="41"/>
      <c r="BN75" s="14"/>
      <c r="BO75" s="14"/>
      <c r="BP75" s="14"/>
      <c r="BQ75" s="14"/>
      <c r="BR75" s="14"/>
      <c r="BS75" s="14"/>
      <c r="BT75" s="41"/>
      <c r="BU75" s="38"/>
      <c r="BW75" s="6"/>
      <c r="BX75" s="6"/>
      <c r="BY75" s="51"/>
      <c r="BZ75" s="7"/>
      <c r="CA75" s="41"/>
      <c r="CB75" s="41"/>
      <c r="CC75" s="41"/>
      <c r="CD75" s="41"/>
      <c r="CE75" s="41"/>
      <c r="CF75" s="41"/>
      <c r="CG75" s="41"/>
      <c r="CH75" s="41"/>
      <c r="CI75" s="41"/>
      <c r="CJ75" s="41"/>
      <c r="CK75" s="41"/>
      <c r="CL75" s="41"/>
      <c r="CM75" s="41"/>
      <c r="CN75" s="41"/>
      <c r="CO75" s="41"/>
      <c r="CP75" s="41"/>
      <c r="CQ75" s="41"/>
      <c r="CR75" s="41"/>
      <c r="CS75" s="41"/>
      <c r="CT75" s="41"/>
      <c r="CU75" s="41"/>
      <c r="CV75" s="41"/>
      <c r="CW75" s="41"/>
      <c r="CX75" s="41"/>
      <c r="CY75" s="41"/>
      <c r="CZ75" s="41"/>
      <c r="DA75" s="41"/>
      <c r="DB75" s="41"/>
      <c r="DC75" s="38"/>
    </row>
    <row r="76" spans="1:107" ht="20.25" customHeight="1" x14ac:dyDescent="0.25">
      <c r="A76" s="45"/>
      <c r="B76" s="45"/>
      <c r="C76" s="50" t="s">
        <v>92</v>
      </c>
      <c r="D76" s="23" t="s">
        <v>43</v>
      </c>
      <c r="E76" s="32"/>
      <c r="F76" s="32"/>
      <c r="G76" s="33"/>
      <c r="H76" s="33">
        <v>60000</v>
      </c>
      <c r="I76" s="33"/>
      <c r="J76" s="33"/>
      <c r="K76" s="31">
        <f t="shared" si="2"/>
        <v>60000</v>
      </c>
      <c r="L76" s="32"/>
      <c r="M76" s="32"/>
      <c r="N76" s="33"/>
      <c r="O76" s="33"/>
      <c r="P76" s="33"/>
      <c r="Q76" s="33"/>
      <c r="R76" s="31">
        <f t="shared" si="3"/>
        <v>0</v>
      </c>
      <c r="S76" s="32"/>
      <c r="T76" s="32"/>
      <c r="U76" s="33"/>
      <c r="V76" s="46"/>
      <c r="W76" s="33"/>
      <c r="X76" s="33"/>
      <c r="Y76" s="31">
        <f t="shared" si="4"/>
        <v>0</v>
      </c>
      <c r="Z76" s="32">
        <v>0</v>
      </c>
      <c r="AA76" s="32">
        <v>0</v>
      </c>
      <c r="AB76" s="33">
        <v>0</v>
      </c>
      <c r="AC76" s="46">
        <v>0</v>
      </c>
      <c r="AD76" s="33">
        <v>0</v>
      </c>
      <c r="AE76" s="33">
        <v>0</v>
      </c>
      <c r="AF76" s="31">
        <f t="shared" si="5"/>
        <v>0</v>
      </c>
      <c r="AG76" s="35">
        <f t="shared" si="6"/>
        <v>60000</v>
      </c>
      <c r="AH76" s="38">
        <f t="shared" si="45"/>
        <v>60000</v>
      </c>
      <c r="AI76" s="11">
        <v>60000</v>
      </c>
      <c r="AJ76" s="38">
        <f t="shared" si="1"/>
        <v>0</v>
      </c>
      <c r="AK76" s="38"/>
      <c r="AO76" s="6"/>
      <c r="AP76" s="6"/>
      <c r="AQ76" s="51"/>
      <c r="AR76" s="7"/>
      <c r="AS76" s="14"/>
      <c r="AT76" s="14"/>
      <c r="AU76" s="12"/>
      <c r="AW76" s="12"/>
      <c r="AX76" s="12"/>
      <c r="AY76" s="41"/>
      <c r="AZ76" s="14"/>
      <c r="BA76" s="14"/>
      <c r="BB76" s="12"/>
      <c r="BD76" s="12"/>
      <c r="BE76" s="12"/>
      <c r="BF76" s="41"/>
      <c r="BG76" s="14"/>
      <c r="BH76" s="14"/>
      <c r="BI76" s="12"/>
      <c r="BK76" s="12"/>
      <c r="BL76" s="12"/>
      <c r="BM76" s="41"/>
      <c r="BN76" s="14"/>
      <c r="BO76" s="14"/>
      <c r="BP76" s="12"/>
      <c r="BR76" s="12"/>
      <c r="BS76" s="12"/>
      <c r="BT76" s="41"/>
      <c r="BU76" s="38"/>
      <c r="BW76" s="6"/>
      <c r="BX76" s="6"/>
      <c r="BY76" s="51"/>
      <c r="BZ76" s="7"/>
      <c r="CA76" s="41"/>
      <c r="CB76" s="41"/>
      <c r="CC76" s="41"/>
      <c r="CD76" s="41"/>
      <c r="CE76" s="41"/>
      <c r="CF76" s="41"/>
      <c r="CG76" s="41"/>
      <c r="CH76" s="41"/>
      <c r="CI76" s="41"/>
      <c r="CJ76" s="41"/>
      <c r="CK76" s="41"/>
      <c r="CL76" s="41"/>
      <c r="CM76" s="41"/>
      <c r="CN76" s="41"/>
      <c r="CO76" s="41"/>
      <c r="CP76" s="41"/>
      <c r="CQ76" s="41"/>
      <c r="CR76" s="41"/>
      <c r="CS76" s="41"/>
      <c r="CT76" s="41"/>
      <c r="CU76" s="41"/>
      <c r="CV76" s="41"/>
      <c r="CW76" s="41"/>
      <c r="CX76" s="41"/>
      <c r="CY76" s="41"/>
      <c r="CZ76" s="41"/>
      <c r="DA76" s="41"/>
      <c r="DB76" s="41"/>
      <c r="DC76" s="38"/>
    </row>
    <row r="77" spans="1:107" ht="17.25" customHeight="1" x14ac:dyDescent="0.25">
      <c r="A77" s="45"/>
      <c r="B77" s="45"/>
      <c r="C77" s="50" t="s">
        <v>93</v>
      </c>
      <c r="D77" s="23"/>
      <c r="E77" s="31"/>
      <c r="F77" s="31"/>
      <c r="G77" s="31"/>
      <c r="H77" s="32">
        <v>75000</v>
      </c>
      <c r="I77" s="31"/>
      <c r="J77" s="31"/>
      <c r="K77" s="31">
        <f t="shared" si="2"/>
        <v>75000</v>
      </c>
      <c r="L77" s="31"/>
      <c r="M77" s="31"/>
      <c r="N77" s="31"/>
      <c r="O77" s="31"/>
      <c r="P77" s="31"/>
      <c r="Q77" s="31"/>
      <c r="R77" s="31">
        <f t="shared" si="3"/>
        <v>0</v>
      </c>
      <c r="S77" s="31"/>
      <c r="T77" s="31"/>
      <c r="U77" s="31"/>
      <c r="V77" s="31"/>
      <c r="W77" s="31"/>
      <c r="X77" s="31"/>
      <c r="Y77" s="31">
        <f t="shared" si="4"/>
        <v>0</v>
      </c>
      <c r="Z77" s="31">
        <v>0</v>
      </c>
      <c r="AA77" s="31">
        <v>0</v>
      </c>
      <c r="AB77" s="31">
        <v>0</v>
      </c>
      <c r="AC77" s="31">
        <v>0</v>
      </c>
      <c r="AD77" s="31">
        <v>0</v>
      </c>
      <c r="AE77" s="31">
        <v>0</v>
      </c>
      <c r="AF77" s="31">
        <f t="shared" si="5"/>
        <v>0</v>
      </c>
      <c r="AG77" s="35">
        <f t="shared" si="6"/>
        <v>75000</v>
      </c>
      <c r="AH77" s="38">
        <f t="shared" si="45"/>
        <v>75000</v>
      </c>
      <c r="AI77" s="11">
        <v>75000</v>
      </c>
      <c r="AJ77" s="38">
        <f t="shared" si="1"/>
        <v>0</v>
      </c>
      <c r="AK77" s="38"/>
      <c r="AO77" s="6"/>
      <c r="AP77" s="6"/>
      <c r="AQ77" s="51"/>
      <c r="AR77" s="7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  <c r="BM77" s="41"/>
      <c r="BN77" s="41"/>
      <c r="BO77" s="41"/>
      <c r="BP77" s="41"/>
      <c r="BQ77" s="41"/>
      <c r="BR77" s="41"/>
      <c r="BS77" s="41"/>
      <c r="BT77" s="41"/>
      <c r="BU77" s="38"/>
      <c r="BW77" s="6"/>
      <c r="BX77" s="6"/>
      <c r="BY77" s="51"/>
      <c r="BZ77" s="7"/>
      <c r="CA77" s="41"/>
      <c r="CB77" s="41"/>
      <c r="CC77" s="41"/>
      <c r="CD77" s="41"/>
      <c r="CE77" s="41"/>
      <c r="CF77" s="41"/>
      <c r="CG77" s="41"/>
      <c r="CH77" s="41"/>
      <c r="CI77" s="41"/>
      <c r="CJ77" s="41"/>
      <c r="CK77" s="41"/>
      <c r="CL77" s="41"/>
      <c r="CM77" s="41"/>
      <c r="CN77" s="41"/>
      <c r="CO77" s="41"/>
      <c r="CP77" s="41"/>
      <c r="CQ77" s="41"/>
      <c r="CR77" s="41"/>
      <c r="CS77" s="41"/>
      <c r="CT77" s="41"/>
      <c r="CU77" s="41"/>
      <c r="CV77" s="41"/>
      <c r="CW77" s="41"/>
      <c r="CX77" s="41"/>
      <c r="CY77" s="41"/>
      <c r="CZ77" s="41"/>
      <c r="DA77" s="41"/>
      <c r="DB77" s="41"/>
      <c r="DC77" s="38"/>
    </row>
    <row r="78" spans="1:107" ht="15" customHeight="1" x14ac:dyDescent="0.25">
      <c r="A78" s="45"/>
      <c r="B78" s="45"/>
      <c r="C78" s="50" t="s">
        <v>94</v>
      </c>
      <c r="D78" s="23"/>
      <c r="E78" s="32"/>
      <c r="F78" s="32"/>
      <c r="G78" s="32"/>
      <c r="H78" s="33">
        <v>50000</v>
      </c>
      <c r="I78" s="32"/>
      <c r="J78" s="33"/>
      <c r="K78" s="31">
        <f t="shared" si="2"/>
        <v>50000</v>
      </c>
      <c r="L78" s="32"/>
      <c r="M78" s="32"/>
      <c r="N78" s="32"/>
      <c r="O78" s="33"/>
      <c r="P78" s="32"/>
      <c r="Q78" s="33"/>
      <c r="R78" s="31">
        <f t="shared" si="3"/>
        <v>0</v>
      </c>
      <c r="S78" s="32"/>
      <c r="T78" s="32"/>
      <c r="U78" s="32"/>
      <c r="V78" s="46"/>
      <c r="W78" s="32"/>
      <c r="X78" s="33"/>
      <c r="Y78" s="31">
        <f t="shared" si="4"/>
        <v>0</v>
      </c>
      <c r="Z78" s="32">
        <v>0</v>
      </c>
      <c r="AA78" s="32">
        <v>0</v>
      </c>
      <c r="AB78" s="32">
        <v>0</v>
      </c>
      <c r="AC78" s="46">
        <v>0</v>
      </c>
      <c r="AD78" s="32">
        <v>0</v>
      </c>
      <c r="AE78" s="33">
        <v>0</v>
      </c>
      <c r="AF78" s="31">
        <f t="shared" si="5"/>
        <v>0</v>
      </c>
      <c r="AG78" s="35">
        <f t="shared" si="6"/>
        <v>50000</v>
      </c>
      <c r="AH78" s="38">
        <f t="shared" si="45"/>
        <v>50000</v>
      </c>
      <c r="AI78" s="11">
        <v>50000</v>
      </c>
      <c r="AJ78" s="38">
        <f t="shared" si="1"/>
        <v>0</v>
      </c>
      <c r="AK78" s="38"/>
      <c r="AO78" s="6"/>
      <c r="AP78" s="6"/>
      <c r="AQ78" s="51"/>
      <c r="AR78" s="7"/>
      <c r="AS78" s="14"/>
      <c r="AT78" s="14"/>
      <c r="AU78" s="14"/>
      <c r="AW78" s="14"/>
      <c r="AX78" s="12"/>
      <c r="AY78" s="41"/>
      <c r="AZ78" s="14"/>
      <c r="BA78" s="14"/>
      <c r="BB78" s="14"/>
      <c r="BD78" s="14"/>
      <c r="BE78" s="12"/>
      <c r="BF78" s="41"/>
      <c r="BG78" s="14"/>
      <c r="BH78" s="14"/>
      <c r="BI78" s="14"/>
      <c r="BK78" s="14"/>
      <c r="BL78" s="12"/>
      <c r="BM78" s="41"/>
      <c r="BN78" s="14"/>
      <c r="BO78" s="14"/>
      <c r="BP78" s="14"/>
      <c r="BR78" s="14"/>
      <c r="BS78" s="12"/>
      <c r="BT78" s="41"/>
      <c r="BU78" s="38"/>
      <c r="BW78" s="6"/>
      <c r="BX78" s="6"/>
      <c r="BY78" s="51"/>
      <c r="BZ78" s="7"/>
      <c r="CA78" s="41"/>
      <c r="CB78" s="41"/>
      <c r="CC78" s="41"/>
      <c r="CD78" s="41"/>
      <c r="CE78" s="41"/>
      <c r="CF78" s="41"/>
      <c r="CG78" s="41"/>
      <c r="CH78" s="41"/>
      <c r="CI78" s="41"/>
      <c r="CJ78" s="41"/>
      <c r="CK78" s="41"/>
      <c r="CL78" s="41"/>
      <c r="CM78" s="41"/>
      <c r="CN78" s="41"/>
      <c r="CO78" s="41"/>
      <c r="CP78" s="41"/>
      <c r="CQ78" s="41"/>
      <c r="CR78" s="41"/>
      <c r="CS78" s="41"/>
      <c r="CT78" s="41"/>
      <c r="CU78" s="41"/>
      <c r="CV78" s="41"/>
      <c r="CW78" s="41"/>
      <c r="CX78" s="41"/>
      <c r="CY78" s="41"/>
      <c r="CZ78" s="41"/>
      <c r="DA78" s="41"/>
      <c r="DB78" s="41"/>
      <c r="DC78" s="38"/>
    </row>
    <row r="79" spans="1:107" ht="15" customHeight="1" x14ac:dyDescent="0.25">
      <c r="A79" s="45"/>
      <c r="B79" s="45"/>
      <c r="C79" s="50" t="s">
        <v>95</v>
      </c>
      <c r="D79" s="23"/>
      <c r="E79" s="32"/>
      <c r="F79" s="32"/>
      <c r="G79" s="33"/>
      <c r="H79" s="33">
        <v>50000</v>
      </c>
      <c r="I79" s="33"/>
      <c r="J79" s="67"/>
      <c r="K79" s="68">
        <f t="shared" si="2"/>
        <v>50000</v>
      </c>
      <c r="L79" s="32"/>
      <c r="M79" s="32"/>
      <c r="N79" s="33"/>
      <c r="O79" s="33"/>
      <c r="P79" s="33"/>
      <c r="Q79" s="33"/>
      <c r="R79" s="31">
        <f t="shared" si="3"/>
        <v>0</v>
      </c>
      <c r="S79" s="32"/>
      <c r="T79" s="32"/>
      <c r="U79" s="33"/>
      <c r="V79" s="46"/>
      <c r="W79" s="33"/>
      <c r="X79" s="33"/>
      <c r="Y79" s="31">
        <f t="shared" si="4"/>
        <v>0</v>
      </c>
      <c r="Z79" s="32">
        <v>0</v>
      </c>
      <c r="AA79" s="32">
        <v>0</v>
      </c>
      <c r="AB79" s="33">
        <v>0</v>
      </c>
      <c r="AC79" s="46">
        <v>0</v>
      </c>
      <c r="AD79" s="33">
        <v>0</v>
      </c>
      <c r="AE79" s="33">
        <v>0</v>
      </c>
      <c r="AF79" s="31">
        <f t="shared" si="5"/>
        <v>0</v>
      </c>
      <c r="AG79" s="35">
        <f t="shared" si="6"/>
        <v>50000</v>
      </c>
      <c r="AH79" s="38">
        <f t="shared" si="45"/>
        <v>50000</v>
      </c>
      <c r="AI79" s="11">
        <v>50000</v>
      </c>
      <c r="AJ79" s="38">
        <f t="shared" si="1"/>
        <v>0</v>
      </c>
      <c r="AK79" s="38"/>
      <c r="AO79" s="6"/>
      <c r="AP79" s="6"/>
      <c r="AQ79" s="51"/>
      <c r="AR79" s="7"/>
      <c r="AS79" s="14"/>
      <c r="AT79" s="14"/>
      <c r="AU79" s="12"/>
      <c r="AW79" s="12"/>
      <c r="AX79" s="12"/>
      <c r="AY79" s="41"/>
      <c r="AZ79" s="14"/>
      <c r="BA79" s="14"/>
      <c r="BB79" s="12"/>
      <c r="BD79" s="12"/>
      <c r="BE79" s="12"/>
      <c r="BF79" s="41"/>
      <c r="BG79" s="14"/>
      <c r="BH79" s="14"/>
      <c r="BI79" s="12"/>
      <c r="BK79" s="12"/>
      <c r="BL79" s="12"/>
      <c r="BM79" s="41"/>
      <c r="BN79" s="14"/>
      <c r="BO79" s="14"/>
      <c r="BP79" s="12"/>
      <c r="BR79" s="12"/>
      <c r="BS79" s="12"/>
      <c r="BT79" s="41"/>
      <c r="BU79" s="38"/>
      <c r="BW79" s="6"/>
      <c r="BX79" s="6"/>
      <c r="BY79" s="51"/>
      <c r="BZ79" s="7"/>
      <c r="CA79" s="41"/>
      <c r="CB79" s="41"/>
      <c r="CC79" s="41"/>
      <c r="CD79" s="41"/>
      <c r="CE79" s="41"/>
      <c r="CF79" s="41"/>
      <c r="CG79" s="41"/>
      <c r="CH79" s="41"/>
      <c r="CI79" s="41"/>
      <c r="CJ79" s="41"/>
      <c r="CK79" s="41"/>
      <c r="CL79" s="41"/>
      <c r="CM79" s="41"/>
      <c r="CN79" s="41"/>
      <c r="CO79" s="41"/>
      <c r="CP79" s="41"/>
      <c r="CQ79" s="41"/>
      <c r="CR79" s="41"/>
      <c r="CS79" s="41"/>
      <c r="CT79" s="41"/>
      <c r="CU79" s="41"/>
      <c r="CV79" s="41"/>
      <c r="CW79" s="41"/>
      <c r="CX79" s="41"/>
      <c r="CY79" s="41"/>
      <c r="CZ79" s="41"/>
      <c r="DA79" s="41"/>
      <c r="DB79" s="41"/>
      <c r="DC79" s="38"/>
    </row>
    <row r="80" spans="1:107" ht="15" hidden="1" customHeight="1" x14ac:dyDescent="0.25">
      <c r="A80" s="45"/>
      <c r="B80" s="45"/>
      <c r="C80" s="50"/>
      <c r="D80" s="23"/>
      <c r="E80" s="31"/>
      <c r="F80" s="31"/>
      <c r="G80" s="31"/>
      <c r="H80" s="31"/>
      <c r="I80" s="31"/>
      <c r="J80" s="31"/>
      <c r="K80" s="31">
        <f t="shared" si="2"/>
        <v>0</v>
      </c>
      <c r="L80" s="31"/>
      <c r="M80" s="31"/>
      <c r="N80" s="31"/>
      <c r="O80" s="31"/>
      <c r="P80" s="31"/>
      <c r="Q80" s="31"/>
      <c r="R80" s="31">
        <f t="shared" si="3"/>
        <v>0</v>
      </c>
      <c r="S80" s="31"/>
      <c r="T80" s="31"/>
      <c r="U80" s="31"/>
      <c r="V80" s="31"/>
      <c r="W80" s="31"/>
      <c r="X80" s="31"/>
      <c r="Y80" s="31">
        <f t="shared" si="4"/>
        <v>0</v>
      </c>
      <c r="Z80" s="31"/>
      <c r="AA80" s="31"/>
      <c r="AB80" s="31"/>
      <c r="AC80" s="31"/>
      <c r="AD80" s="31"/>
      <c r="AE80" s="31"/>
      <c r="AF80" s="31">
        <f t="shared" si="5"/>
        <v>0</v>
      </c>
      <c r="AG80" s="35">
        <f t="shared" si="6"/>
        <v>0</v>
      </c>
      <c r="AH80" s="38">
        <f t="shared" si="45"/>
        <v>0</v>
      </c>
      <c r="AI80" s="11">
        <v>0</v>
      </c>
      <c r="AJ80" s="38">
        <f t="shared" si="1"/>
        <v>0</v>
      </c>
      <c r="AK80" s="38"/>
      <c r="AO80" s="6"/>
      <c r="AP80" s="6"/>
      <c r="AQ80" s="51"/>
      <c r="AR80" s="7"/>
      <c r="AS80" s="41"/>
      <c r="AT80" s="41"/>
      <c r="AU80" s="41"/>
      <c r="AV80" s="41"/>
      <c r="AW80" s="41"/>
      <c r="AX80" s="41"/>
      <c r="AY80" s="41"/>
      <c r="AZ80" s="41"/>
      <c r="BA80" s="41"/>
      <c r="BB80" s="41"/>
      <c r="BC80" s="41"/>
      <c r="BD80" s="41"/>
      <c r="BE80" s="41"/>
      <c r="BF80" s="41"/>
      <c r="BG80" s="41"/>
      <c r="BH80" s="41"/>
      <c r="BI80" s="41"/>
      <c r="BJ80" s="41"/>
      <c r="BK80" s="41"/>
      <c r="BL80" s="41"/>
      <c r="BM80" s="41"/>
      <c r="BN80" s="41"/>
      <c r="BO80" s="41"/>
      <c r="BP80" s="41"/>
      <c r="BQ80" s="41"/>
      <c r="BR80" s="41"/>
      <c r="BS80" s="41"/>
      <c r="BT80" s="41"/>
      <c r="BU80" s="38"/>
      <c r="BW80" s="6"/>
      <c r="BX80" s="6"/>
      <c r="BY80" s="51"/>
      <c r="BZ80" s="7"/>
      <c r="CA80" s="41"/>
      <c r="CB80" s="41"/>
      <c r="CC80" s="41"/>
      <c r="CD80" s="41"/>
      <c r="CE80" s="41"/>
      <c r="CF80" s="41"/>
      <c r="CG80" s="41"/>
      <c r="CH80" s="41"/>
      <c r="CI80" s="41"/>
      <c r="CJ80" s="41"/>
      <c r="CK80" s="41"/>
      <c r="CL80" s="41"/>
      <c r="CM80" s="41"/>
      <c r="CN80" s="41"/>
      <c r="CO80" s="41"/>
      <c r="CP80" s="41"/>
      <c r="CQ80" s="41"/>
      <c r="CR80" s="41"/>
      <c r="CS80" s="41"/>
      <c r="CT80" s="41"/>
      <c r="CU80" s="41"/>
      <c r="CV80" s="41"/>
      <c r="CW80" s="41"/>
      <c r="CX80" s="41"/>
      <c r="CY80" s="41"/>
      <c r="CZ80" s="41"/>
      <c r="DA80" s="41"/>
      <c r="DB80" s="41"/>
      <c r="DC80" s="38"/>
    </row>
    <row r="81" spans="1:107" ht="15" customHeight="1" x14ac:dyDescent="0.25">
      <c r="A81" s="45"/>
      <c r="B81" s="45"/>
      <c r="C81" s="50" t="s">
        <v>96</v>
      </c>
      <c r="D81" s="23"/>
      <c r="E81" s="31"/>
      <c r="F81" s="31"/>
      <c r="G81" s="31"/>
      <c r="H81" s="31"/>
      <c r="I81" s="31"/>
      <c r="J81" s="31"/>
      <c r="K81" s="31">
        <f t="shared" si="2"/>
        <v>0</v>
      </c>
      <c r="L81" s="31"/>
      <c r="M81" s="31"/>
      <c r="N81" s="31"/>
      <c r="O81" s="31"/>
      <c r="P81" s="31"/>
      <c r="Q81" s="31"/>
      <c r="R81" s="31">
        <f t="shared" si="3"/>
        <v>0</v>
      </c>
      <c r="S81" s="31"/>
      <c r="T81" s="31"/>
      <c r="U81" s="31"/>
      <c r="V81" s="31"/>
      <c r="W81" s="31"/>
      <c r="X81" s="31"/>
      <c r="Y81" s="31">
        <f t="shared" si="4"/>
        <v>0</v>
      </c>
      <c r="Z81" s="31">
        <v>0</v>
      </c>
      <c r="AA81" s="31">
        <v>0</v>
      </c>
      <c r="AB81" s="31">
        <v>0</v>
      </c>
      <c r="AC81" s="31">
        <v>0</v>
      </c>
      <c r="AD81" s="31">
        <v>0</v>
      </c>
      <c r="AE81" s="31">
        <v>0</v>
      </c>
      <c r="AF81" s="31">
        <f t="shared" si="5"/>
        <v>0</v>
      </c>
      <c r="AG81" s="35">
        <f t="shared" si="6"/>
        <v>0</v>
      </c>
      <c r="AH81" s="38">
        <f t="shared" si="45"/>
        <v>0</v>
      </c>
      <c r="AI81" s="11">
        <v>0</v>
      </c>
      <c r="AJ81" s="38">
        <f t="shared" si="1"/>
        <v>0</v>
      </c>
      <c r="AK81" s="38"/>
      <c r="AO81" s="6"/>
      <c r="AP81" s="6"/>
      <c r="AQ81" s="51"/>
      <c r="AR81" s="7"/>
      <c r="AS81" s="41"/>
      <c r="AT81" s="41"/>
      <c r="AU81" s="41"/>
      <c r="AV81" s="41"/>
      <c r="AW81" s="41"/>
      <c r="AX81" s="41"/>
      <c r="AY81" s="41"/>
      <c r="AZ81" s="41"/>
      <c r="BA81" s="41"/>
      <c r="BB81" s="41"/>
      <c r="BC81" s="41"/>
      <c r="BD81" s="41"/>
      <c r="BE81" s="41"/>
      <c r="BF81" s="41"/>
      <c r="BG81" s="41"/>
      <c r="BH81" s="41"/>
      <c r="BI81" s="41"/>
      <c r="BJ81" s="41"/>
      <c r="BK81" s="41"/>
      <c r="BL81" s="41"/>
      <c r="BM81" s="41"/>
      <c r="BN81" s="41"/>
      <c r="BO81" s="41"/>
      <c r="BP81" s="41"/>
      <c r="BQ81" s="41"/>
      <c r="BR81" s="41"/>
      <c r="BS81" s="41"/>
      <c r="BT81" s="41"/>
      <c r="BU81" s="38"/>
      <c r="BW81" s="6"/>
      <c r="BX81" s="6"/>
      <c r="BY81" s="51"/>
      <c r="BZ81" s="7"/>
      <c r="CA81" s="41"/>
      <c r="CB81" s="41"/>
      <c r="CC81" s="41"/>
      <c r="CD81" s="41"/>
      <c r="CE81" s="41"/>
      <c r="CF81" s="41"/>
      <c r="CG81" s="41"/>
      <c r="CH81" s="41"/>
      <c r="CI81" s="41"/>
      <c r="CJ81" s="41"/>
      <c r="CK81" s="41"/>
      <c r="CL81" s="41"/>
      <c r="CM81" s="41"/>
      <c r="CN81" s="41"/>
      <c r="CO81" s="41"/>
      <c r="CP81" s="41"/>
      <c r="CQ81" s="41"/>
      <c r="CR81" s="41"/>
      <c r="CS81" s="41"/>
      <c r="CT81" s="41"/>
      <c r="CU81" s="41"/>
      <c r="CV81" s="41"/>
      <c r="CW81" s="41"/>
      <c r="CX81" s="41"/>
      <c r="CY81" s="41"/>
      <c r="CZ81" s="41"/>
      <c r="DA81" s="41"/>
      <c r="DB81" s="41"/>
      <c r="DC81" s="38"/>
    </row>
    <row r="82" spans="1:107" ht="15" customHeight="1" x14ac:dyDescent="0.25">
      <c r="A82" s="45"/>
      <c r="B82" s="45"/>
      <c r="C82" s="50" t="s">
        <v>97</v>
      </c>
      <c r="D82" s="23"/>
      <c r="E82" s="31"/>
      <c r="F82" s="31"/>
      <c r="G82" s="31"/>
      <c r="H82" s="32"/>
      <c r="I82" s="31"/>
      <c r="J82" s="31"/>
      <c r="K82" s="31">
        <f t="shared" si="2"/>
        <v>0</v>
      </c>
      <c r="L82" s="31"/>
      <c r="M82" s="31"/>
      <c r="N82" s="31"/>
      <c r="O82" s="31"/>
      <c r="P82" s="31"/>
      <c r="Q82" s="31"/>
      <c r="R82" s="31">
        <f t="shared" si="3"/>
        <v>0</v>
      </c>
      <c r="S82" s="31"/>
      <c r="T82" s="31"/>
      <c r="U82" s="31"/>
      <c r="V82" s="31"/>
      <c r="W82" s="31"/>
      <c r="X82" s="31"/>
      <c r="Y82" s="31">
        <f t="shared" si="4"/>
        <v>0</v>
      </c>
      <c r="Z82" s="31">
        <v>0</v>
      </c>
      <c r="AA82" s="31">
        <v>0</v>
      </c>
      <c r="AB82" s="31">
        <v>0</v>
      </c>
      <c r="AC82" s="31">
        <v>0</v>
      </c>
      <c r="AD82" s="31">
        <v>0</v>
      </c>
      <c r="AE82" s="31">
        <v>0</v>
      </c>
      <c r="AF82" s="31">
        <f t="shared" si="5"/>
        <v>0</v>
      </c>
      <c r="AG82" s="35">
        <f t="shared" si="6"/>
        <v>0</v>
      </c>
      <c r="AH82" s="38">
        <f t="shared" si="45"/>
        <v>0</v>
      </c>
      <c r="AI82" s="11">
        <v>0</v>
      </c>
      <c r="AJ82" s="38">
        <f t="shared" si="1"/>
        <v>0</v>
      </c>
      <c r="AK82" s="38"/>
      <c r="AO82" s="6"/>
      <c r="AP82" s="6"/>
      <c r="AQ82" s="51"/>
      <c r="AR82" s="7"/>
      <c r="AS82" s="41"/>
      <c r="AT82" s="41"/>
      <c r="AU82" s="41"/>
      <c r="AV82" s="41"/>
      <c r="AW82" s="41"/>
      <c r="AX82" s="41"/>
      <c r="AY82" s="41"/>
      <c r="AZ82" s="41"/>
      <c r="BA82" s="41"/>
      <c r="BB82" s="41"/>
      <c r="BC82" s="41"/>
      <c r="BD82" s="41"/>
      <c r="BE82" s="41"/>
      <c r="BF82" s="41"/>
      <c r="BG82" s="41"/>
      <c r="BH82" s="41"/>
      <c r="BI82" s="41"/>
      <c r="BJ82" s="41"/>
      <c r="BK82" s="41"/>
      <c r="BL82" s="41"/>
      <c r="BM82" s="41"/>
      <c r="BN82" s="41"/>
      <c r="BO82" s="41"/>
      <c r="BP82" s="41"/>
      <c r="BQ82" s="41"/>
      <c r="BR82" s="41"/>
      <c r="BS82" s="41"/>
      <c r="BT82" s="41"/>
      <c r="BU82" s="38"/>
      <c r="BW82" s="6"/>
      <c r="BX82" s="6"/>
      <c r="BY82" s="51"/>
      <c r="BZ82" s="7"/>
      <c r="CA82" s="41"/>
      <c r="CB82" s="41"/>
      <c r="CC82" s="41"/>
      <c r="CD82" s="41"/>
      <c r="CE82" s="41"/>
      <c r="CF82" s="41"/>
      <c r="CG82" s="41"/>
      <c r="CH82" s="41"/>
      <c r="CI82" s="41"/>
      <c r="CJ82" s="41"/>
      <c r="CK82" s="41"/>
      <c r="CL82" s="41"/>
      <c r="CM82" s="41"/>
      <c r="CN82" s="41"/>
      <c r="CO82" s="41"/>
      <c r="CP82" s="41"/>
      <c r="CQ82" s="41"/>
      <c r="CR82" s="41"/>
      <c r="CS82" s="41"/>
      <c r="CT82" s="41"/>
      <c r="CU82" s="41"/>
      <c r="CV82" s="41"/>
      <c r="CW82" s="41"/>
      <c r="CX82" s="41"/>
      <c r="CY82" s="41"/>
      <c r="CZ82" s="41"/>
      <c r="DA82" s="41"/>
      <c r="DB82" s="41"/>
      <c r="DC82" s="38"/>
    </row>
    <row r="83" spans="1:107" ht="15" customHeight="1" x14ac:dyDescent="0.25">
      <c r="A83" s="45"/>
      <c r="B83" s="45"/>
      <c r="C83" s="50" t="s">
        <v>98</v>
      </c>
      <c r="D83" s="23"/>
      <c r="E83" s="31"/>
      <c r="F83" s="31"/>
      <c r="G83" s="31"/>
      <c r="H83" s="32">
        <v>25000</v>
      </c>
      <c r="I83" s="31"/>
      <c r="J83" s="31"/>
      <c r="K83" s="31">
        <f t="shared" si="2"/>
        <v>25000</v>
      </c>
      <c r="L83" s="31"/>
      <c r="M83" s="31"/>
      <c r="N83" s="31"/>
      <c r="O83" s="31"/>
      <c r="P83" s="31"/>
      <c r="Q83" s="31"/>
      <c r="R83" s="31">
        <f t="shared" si="3"/>
        <v>0</v>
      </c>
      <c r="S83" s="31"/>
      <c r="T83" s="31"/>
      <c r="U83" s="31"/>
      <c r="V83" s="31"/>
      <c r="W83" s="31"/>
      <c r="X83" s="31"/>
      <c r="Y83" s="31">
        <f t="shared" si="4"/>
        <v>0</v>
      </c>
      <c r="Z83" s="31">
        <v>0</v>
      </c>
      <c r="AA83" s="31">
        <v>0</v>
      </c>
      <c r="AB83" s="31">
        <v>0</v>
      </c>
      <c r="AC83" s="31">
        <v>0</v>
      </c>
      <c r="AD83" s="31">
        <v>0</v>
      </c>
      <c r="AE83" s="31">
        <v>0</v>
      </c>
      <c r="AF83" s="31">
        <f t="shared" si="5"/>
        <v>0</v>
      </c>
      <c r="AG83" s="35">
        <f t="shared" si="6"/>
        <v>25000</v>
      </c>
      <c r="AH83" s="38">
        <f t="shared" si="45"/>
        <v>25000</v>
      </c>
      <c r="AI83" s="11">
        <v>25000</v>
      </c>
      <c r="AJ83" s="38">
        <f t="shared" si="1"/>
        <v>0</v>
      </c>
      <c r="AK83" s="38"/>
      <c r="AO83" s="6"/>
      <c r="AP83" s="6"/>
      <c r="AQ83" s="51"/>
      <c r="AR83" s="7"/>
      <c r="AS83" s="41"/>
      <c r="AT83" s="41"/>
      <c r="AU83" s="41"/>
      <c r="AV83" s="41"/>
      <c r="AW83" s="41"/>
      <c r="AX83" s="41"/>
      <c r="AY83" s="41"/>
      <c r="AZ83" s="41"/>
      <c r="BA83" s="41"/>
      <c r="BB83" s="41"/>
      <c r="BC83" s="41"/>
      <c r="BD83" s="41"/>
      <c r="BE83" s="41"/>
      <c r="BF83" s="41"/>
      <c r="BG83" s="41"/>
      <c r="BH83" s="41"/>
      <c r="BI83" s="41"/>
      <c r="BJ83" s="41"/>
      <c r="BK83" s="41"/>
      <c r="BL83" s="41"/>
      <c r="BM83" s="41"/>
      <c r="BN83" s="41"/>
      <c r="BO83" s="41"/>
      <c r="BP83" s="41"/>
      <c r="BQ83" s="41"/>
      <c r="BR83" s="41"/>
      <c r="BS83" s="41"/>
      <c r="BT83" s="41"/>
      <c r="BU83" s="38"/>
      <c r="BW83" s="6"/>
      <c r="BX83" s="6"/>
      <c r="BY83" s="51"/>
      <c r="BZ83" s="7"/>
      <c r="CA83" s="41"/>
      <c r="CB83" s="41"/>
      <c r="CC83" s="41"/>
      <c r="CD83" s="41"/>
      <c r="CE83" s="41"/>
      <c r="CF83" s="41"/>
      <c r="CG83" s="41"/>
      <c r="CH83" s="41"/>
      <c r="CI83" s="41"/>
      <c r="CJ83" s="41"/>
      <c r="CK83" s="41"/>
      <c r="CL83" s="41"/>
      <c r="CM83" s="41"/>
      <c r="CN83" s="41"/>
      <c r="CO83" s="41"/>
      <c r="CP83" s="41"/>
      <c r="CQ83" s="41"/>
      <c r="CR83" s="41"/>
      <c r="CS83" s="41"/>
      <c r="CT83" s="41"/>
      <c r="CU83" s="41"/>
      <c r="CV83" s="41"/>
      <c r="CW83" s="41"/>
      <c r="CX83" s="41"/>
      <c r="CY83" s="41"/>
      <c r="CZ83" s="41"/>
      <c r="DA83" s="41"/>
      <c r="DB83" s="41"/>
      <c r="DC83" s="38"/>
    </row>
    <row r="84" spans="1:107" ht="15" customHeight="1" x14ac:dyDescent="0.25">
      <c r="A84" s="45"/>
      <c r="B84" s="45"/>
      <c r="C84" s="50" t="s">
        <v>99</v>
      </c>
      <c r="D84" s="23"/>
      <c r="E84" s="31">
        <f>SUM(E85)</f>
        <v>0</v>
      </c>
      <c r="F84" s="31">
        <f t="shared" ref="F84:J84" si="46">SUM(F85)</f>
        <v>0</v>
      </c>
      <c r="G84" s="31">
        <f t="shared" si="46"/>
        <v>0</v>
      </c>
      <c r="H84" s="31">
        <f t="shared" si="46"/>
        <v>0</v>
      </c>
      <c r="I84" s="31">
        <f t="shared" si="46"/>
        <v>0</v>
      </c>
      <c r="J84" s="31">
        <f t="shared" si="46"/>
        <v>35000</v>
      </c>
      <c r="K84" s="31">
        <f t="shared" si="2"/>
        <v>35000</v>
      </c>
      <c r="L84" s="31">
        <f>SUM(L85)</f>
        <v>0</v>
      </c>
      <c r="M84" s="31">
        <f t="shared" ref="M84:Q84" si="47">SUM(M85)</f>
        <v>0</v>
      </c>
      <c r="N84" s="31">
        <f t="shared" si="47"/>
        <v>0</v>
      </c>
      <c r="O84" s="31">
        <f t="shared" si="47"/>
        <v>0</v>
      </c>
      <c r="P84" s="31">
        <f t="shared" si="47"/>
        <v>0</v>
      </c>
      <c r="Q84" s="31">
        <f t="shared" si="47"/>
        <v>0</v>
      </c>
      <c r="R84" s="31">
        <f t="shared" si="3"/>
        <v>0</v>
      </c>
      <c r="S84" s="31">
        <f t="shared" ref="S84:AE84" si="48">SUM(S85:S89)</f>
        <v>0</v>
      </c>
      <c r="T84" s="31">
        <f t="shared" si="48"/>
        <v>0</v>
      </c>
      <c r="U84" s="31">
        <f t="shared" si="48"/>
        <v>0</v>
      </c>
      <c r="V84" s="31">
        <f t="shared" si="48"/>
        <v>0</v>
      </c>
      <c r="W84" s="31">
        <f t="shared" si="48"/>
        <v>0</v>
      </c>
      <c r="X84" s="31">
        <f t="shared" si="48"/>
        <v>0</v>
      </c>
      <c r="Y84" s="31">
        <f t="shared" si="4"/>
        <v>0</v>
      </c>
      <c r="Z84" s="31">
        <f t="shared" si="48"/>
        <v>0</v>
      </c>
      <c r="AA84" s="31">
        <f>SUM(AA85:AA89)</f>
        <v>0</v>
      </c>
      <c r="AB84" s="31">
        <f t="shared" si="48"/>
        <v>0</v>
      </c>
      <c r="AC84" s="31">
        <f t="shared" si="48"/>
        <v>0</v>
      </c>
      <c r="AD84" s="31">
        <f t="shared" si="48"/>
        <v>0</v>
      </c>
      <c r="AE84" s="31">
        <f t="shared" si="48"/>
        <v>0</v>
      </c>
      <c r="AF84" s="31">
        <f t="shared" si="5"/>
        <v>0</v>
      </c>
      <c r="AG84" s="35">
        <f t="shared" si="6"/>
        <v>35000</v>
      </c>
      <c r="AH84" s="38">
        <f t="shared" si="45"/>
        <v>35000</v>
      </c>
      <c r="AI84" s="11">
        <v>35000</v>
      </c>
      <c r="AJ84" s="38">
        <f t="shared" ref="AJ84:AJ97" si="49">AG84-AI84</f>
        <v>0</v>
      </c>
      <c r="AK84" s="38"/>
      <c r="AO84" s="6"/>
      <c r="AP84" s="6"/>
      <c r="AQ84" s="51"/>
      <c r="AR84" s="7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  <c r="BH84" s="41"/>
      <c r="BI84" s="41"/>
      <c r="BJ84" s="41"/>
      <c r="BK84" s="41"/>
      <c r="BL84" s="41"/>
      <c r="BM84" s="41"/>
      <c r="BN84" s="41"/>
      <c r="BO84" s="41"/>
      <c r="BP84" s="41"/>
      <c r="BQ84" s="41"/>
      <c r="BR84" s="41"/>
      <c r="BS84" s="41"/>
      <c r="BT84" s="41"/>
      <c r="BU84" s="38"/>
      <c r="BW84" s="6"/>
      <c r="BX84" s="6"/>
      <c r="BY84" s="51"/>
      <c r="BZ84" s="7"/>
      <c r="CA84" s="41"/>
      <c r="CB84" s="41"/>
      <c r="CC84" s="41"/>
      <c r="CD84" s="41"/>
      <c r="CE84" s="41"/>
      <c r="CF84" s="41"/>
      <c r="CG84" s="41"/>
      <c r="CH84" s="41"/>
      <c r="CI84" s="41"/>
      <c r="CJ84" s="41"/>
      <c r="CK84" s="41"/>
      <c r="CL84" s="41"/>
      <c r="CM84" s="41"/>
      <c r="CN84" s="41"/>
      <c r="CO84" s="41"/>
      <c r="CP84" s="41"/>
      <c r="CQ84" s="41"/>
      <c r="CR84" s="41"/>
      <c r="CS84" s="41"/>
      <c r="CT84" s="41"/>
      <c r="CU84" s="41"/>
      <c r="CV84" s="41"/>
      <c r="CW84" s="41"/>
      <c r="CX84" s="41"/>
      <c r="CY84" s="41"/>
      <c r="CZ84" s="41"/>
      <c r="DA84" s="41"/>
      <c r="DB84" s="41"/>
      <c r="DC84" s="38"/>
    </row>
    <row r="85" spans="1:107" ht="15" customHeight="1" x14ac:dyDescent="0.25">
      <c r="A85" s="45"/>
      <c r="B85" s="45"/>
      <c r="C85" s="50" t="s">
        <v>100</v>
      </c>
      <c r="D85" s="23"/>
      <c r="E85" s="31"/>
      <c r="F85" s="31"/>
      <c r="G85" s="31"/>
      <c r="H85" s="31"/>
      <c r="I85" s="31"/>
      <c r="J85" s="32">
        <v>35000</v>
      </c>
      <c r="K85" s="31">
        <f t="shared" si="2"/>
        <v>35000</v>
      </c>
      <c r="L85" s="31"/>
      <c r="M85" s="31"/>
      <c r="N85" s="31"/>
      <c r="O85" s="31"/>
      <c r="P85" s="31"/>
      <c r="Q85" s="31"/>
      <c r="R85" s="31">
        <f t="shared" si="3"/>
        <v>0</v>
      </c>
      <c r="S85" s="31"/>
      <c r="T85" s="31"/>
      <c r="U85" s="31"/>
      <c r="V85" s="31"/>
      <c r="W85" s="31"/>
      <c r="X85" s="31"/>
      <c r="Y85" s="31">
        <f t="shared" si="4"/>
        <v>0</v>
      </c>
      <c r="Z85" s="31"/>
      <c r="AA85" s="31"/>
      <c r="AB85" s="31"/>
      <c r="AC85" s="31"/>
      <c r="AD85" s="31"/>
      <c r="AE85" s="31"/>
      <c r="AF85" s="31">
        <f t="shared" si="5"/>
        <v>0</v>
      </c>
      <c r="AG85" s="35">
        <f t="shared" si="6"/>
        <v>35000</v>
      </c>
      <c r="AH85" s="38">
        <f t="shared" si="45"/>
        <v>35000</v>
      </c>
      <c r="AI85" s="11">
        <v>35000</v>
      </c>
      <c r="AJ85" s="38">
        <f t="shared" si="49"/>
        <v>0</v>
      </c>
      <c r="AK85" s="38"/>
      <c r="AO85" s="6"/>
      <c r="AP85" s="6"/>
      <c r="AQ85" s="51"/>
      <c r="AR85" s="7"/>
      <c r="AS85" s="41"/>
      <c r="AT85" s="41"/>
      <c r="AU85" s="41"/>
      <c r="AV85" s="41"/>
      <c r="AW85" s="41"/>
      <c r="AX85" s="41"/>
      <c r="AY85" s="41"/>
      <c r="AZ85" s="41"/>
      <c r="BA85" s="41"/>
      <c r="BB85" s="41"/>
      <c r="BC85" s="41"/>
      <c r="BD85" s="41"/>
      <c r="BE85" s="41"/>
      <c r="BF85" s="41"/>
      <c r="BG85" s="41"/>
      <c r="BH85" s="41"/>
      <c r="BI85" s="41"/>
      <c r="BJ85" s="41"/>
      <c r="BK85" s="41"/>
      <c r="BL85" s="41"/>
      <c r="BM85" s="41"/>
      <c r="BN85" s="41"/>
      <c r="BO85" s="41"/>
      <c r="BP85" s="41"/>
      <c r="BQ85" s="41"/>
      <c r="BR85" s="41"/>
      <c r="BS85" s="41"/>
      <c r="BT85" s="41"/>
      <c r="BU85" s="38"/>
      <c r="BW85" s="6"/>
      <c r="BX85" s="6"/>
      <c r="BY85" s="51"/>
      <c r="BZ85" s="7"/>
      <c r="CA85" s="41"/>
      <c r="CB85" s="41"/>
      <c r="CC85" s="41"/>
      <c r="CD85" s="41"/>
      <c r="CE85" s="41"/>
      <c r="CF85" s="41"/>
      <c r="CG85" s="41"/>
      <c r="CH85" s="41"/>
      <c r="CI85" s="41"/>
      <c r="CJ85" s="41"/>
      <c r="CK85" s="41"/>
      <c r="CL85" s="41"/>
      <c r="CM85" s="41"/>
      <c r="CN85" s="41"/>
      <c r="CO85" s="41"/>
      <c r="CP85" s="41"/>
      <c r="CQ85" s="41"/>
      <c r="CR85" s="41"/>
      <c r="CS85" s="41"/>
      <c r="CT85" s="41"/>
      <c r="CU85" s="41"/>
      <c r="CV85" s="41"/>
      <c r="CW85" s="41"/>
      <c r="CX85" s="41"/>
      <c r="CY85" s="41"/>
      <c r="CZ85" s="41"/>
      <c r="DA85" s="41"/>
      <c r="DB85" s="41"/>
      <c r="DC85" s="38"/>
    </row>
    <row r="86" spans="1:107" ht="15" customHeight="1" x14ac:dyDescent="0.25">
      <c r="A86" s="45"/>
      <c r="B86" s="45"/>
      <c r="C86" s="50" t="s">
        <v>101</v>
      </c>
      <c r="D86" s="23"/>
      <c r="E86" s="31"/>
      <c r="F86" s="31"/>
      <c r="G86" s="31"/>
      <c r="H86" s="31"/>
      <c r="I86" s="31"/>
      <c r="J86" s="32">
        <v>50000</v>
      </c>
      <c r="K86" s="31">
        <f t="shared" si="2"/>
        <v>50000</v>
      </c>
      <c r="L86" s="31"/>
      <c r="M86" s="31"/>
      <c r="N86" s="31"/>
      <c r="O86" s="31"/>
      <c r="P86" s="31"/>
      <c r="Q86" s="31"/>
      <c r="R86" s="31">
        <f t="shared" si="3"/>
        <v>0</v>
      </c>
      <c r="S86" s="31"/>
      <c r="T86" s="31"/>
      <c r="U86" s="31"/>
      <c r="V86" s="31"/>
      <c r="W86" s="31"/>
      <c r="X86" s="31"/>
      <c r="Y86" s="31">
        <f t="shared" si="4"/>
        <v>0</v>
      </c>
      <c r="Z86" s="31"/>
      <c r="AA86" s="31"/>
      <c r="AB86" s="31"/>
      <c r="AC86" s="31"/>
      <c r="AD86" s="31"/>
      <c r="AE86" s="31"/>
      <c r="AF86" s="31">
        <f t="shared" si="5"/>
        <v>0</v>
      </c>
      <c r="AG86" s="35">
        <f t="shared" si="6"/>
        <v>50000</v>
      </c>
      <c r="AH86" s="38">
        <f t="shared" si="45"/>
        <v>50000</v>
      </c>
      <c r="AI86" s="11">
        <v>50000</v>
      </c>
      <c r="AJ86" s="38">
        <f t="shared" si="49"/>
        <v>0</v>
      </c>
      <c r="AK86" s="38"/>
      <c r="AO86" s="6"/>
      <c r="AP86" s="6"/>
      <c r="AQ86" s="51"/>
      <c r="AR86" s="7"/>
      <c r="AS86" s="41"/>
      <c r="AT86" s="41"/>
      <c r="AU86" s="41"/>
      <c r="AV86" s="41"/>
      <c r="AW86" s="41"/>
      <c r="AX86" s="41"/>
      <c r="AY86" s="41"/>
      <c r="AZ86" s="41"/>
      <c r="BA86" s="41"/>
      <c r="BB86" s="41"/>
      <c r="BC86" s="41"/>
      <c r="BD86" s="41"/>
      <c r="BE86" s="41"/>
      <c r="BF86" s="41"/>
      <c r="BG86" s="41"/>
      <c r="BH86" s="41"/>
      <c r="BI86" s="41"/>
      <c r="BJ86" s="41"/>
      <c r="BK86" s="41"/>
      <c r="BL86" s="41"/>
      <c r="BM86" s="41"/>
      <c r="BN86" s="41"/>
      <c r="BO86" s="41"/>
      <c r="BP86" s="41"/>
      <c r="BQ86" s="41"/>
      <c r="BR86" s="41"/>
      <c r="BS86" s="41"/>
      <c r="BT86" s="41"/>
      <c r="BU86" s="38"/>
      <c r="BW86" s="6"/>
      <c r="BX86" s="6"/>
      <c r="BY86" s="51"/>
      <c r="BZ86" s="7"/>
      <c r="CA86" s="41"/>
      <c r="CB86" s="41"/>
      <c r="CC86" s="41"/>
      <c r="CD86" s="41"/>
      <c r="CE86" s="41"/>
      <c r="CF86" s="41"/>
      <c r="CG86" s="41"/>
      <c r="CH86" s="41"/>
      <c r="CI86" s="41"/>
      <c r="CJ86" s="41"/>
      <c r="CK86" s="41"/>
      <c r="CL86" s="41"/>
      <c r="CM86" s="41"/>
      <c r="CN86" s="41"/>
      <c r="CO86" s="41"/>
      <c r="CP86" s="41"/>
      <c r="CQ86" s="41"/>
      <c r="CR86" s="41"/>
      <c r="CS86" s="41"/>
      <c r="CT86" s="41"/>
      <c r="CU86" s="41"/>
      <c r="CV86" s="41"/>
      <c r="CW86" s="41"/>
      <c r="CX86" s="41"/>
      <c r="CY86" s="41"/>
      <c r="CZ86" s="41"/>
      <c r="DA86" s="41"/>
      <c r="DB86" s="41"/>
      <c r="DC86" s="38"/>
    </row>
    <row r="87" spans="1:107" ht="15" hidden="1" customHeight="1" x14ac:dyDescent="0.25">
      <c r="A87" s="45"/>
      <c r="B87" s="45"/>
      <c r="C87" s="50"/>
      <c r="D87" s="23"/>
      <c r="E87" s="31"/>
      <c r="F87" s="31"/>
      <c r="G87" s="31"/>
      <c r="H87" s="31"/>
      <c r="I87" s="31"/>
      <c r="J87" s="31"/>
      <c r="K87" s="31">
        <f t="shared" si="2"/>
        <v>0</v>
      </c>
      <c r="L87" s="31"/>
      <c r="M87" s="31"/>
      <c r="N87" s="31"/>
      <c r="O87" s="31"/>
      <c r="P87" s="31"/>
      <c r="Q87" s="31"/>
      <c r="R87" s="31">
        <f t="shared" si="3"/>
        <v>0</v>
      </c>
      <c r="S87" s="31"/>
      <c r="T87" s="31"/>
      <c r="U87" s="31"/>
      <c r="V87" s="31"/>
      <c r="W87" s="31"/>
      <c r="X87" s="31"/>
      <c r="Y87" s="31">
        <f t="shared" si="4"/>
        <v>0</v>
      </c>
      <c r="Z87" s="31"/>
      <c r="AA87" s="31"/>
      <c r="AB87" s="31"/>
      <c r="AC87" s="31"/>
      <c r="AD87" s="31"/>
      <c r="AE87" s="31"/>
      <c r="AF87" s="31">
        <f t="shared" si="5"/>
        <v>0</v>
      </c>
      <c r="AG87" s="35">
        <f t="shared" si="6"/>
        <v>0</v>
      </c>
      <c r="AH87" s="38">
        <f t="shared" si="45"/>
        <v>0</v>
      </c>
      <c r="AI87" s="11">
        <v>0</v>
      </c>
      <c r="AJ87" s="38">
        <f t="shared" si="49"/>
        <v>0</v>
      </c>
      <c r="AK87" s="38"/>
      <c r="AO87" s="6"/>
      <c r="AP87" s="6"/>
      <c r="AQ87" s="51"/>
      <c r="AR87" s="7"/>
      <c r="AS87" s="41"/>
      <c r="AT87" s="41"/>
      <c r="AU87" s="41"/>
      <c r="AV87" s="41"/>
      <c r="AW87" s="41"/>
      <c r="AX87" s="41"/>
      <c r="AY87" s="41"/>
      <c r="AZ87" s="41"/>
      <c r="BA87" s="41"/>
      <c r="BB87" s="41"/>
      <c r="BC87" s="41"/>
      <c r="BD87" s="41"/>
      <c r="BE87" s="41"/>
      <c r="BF87" s="41"/>
      <c r="BG87" s="41"/>
      <c r="BH87" s="41"/>
      <c r="BI87" s="41"/>
      <c r="BJ87" s="41"/>
      <c r="BK87" s="41"/>
      <c r="BL87" s="41"/>
      <c r="BM87" s="41"/>
      <c r="BN87" s="41"/>
      <c r="BO87" s="41"/>
      <c r="BP87" s="41"/>
      <c r="BQ87" s="41"/>
      <c r="BR87" s="41"/>
      <c r="BS87" s="41"/>
      <c r="BT87" s="41"/>
      <c r="BU87" s="38"/>
      <c r="BW87" s="6"/>
      <c r="BX87" s="6"/>
      <c r="BY87" s="51"/>
      <c r="BZ87" s="7"/>
      <c r="CA87" s="41"/>
      <c r="CB87" s="41"/>
      <c r="CC87" s="41"/>
      <c r="CD87" s="41"/>
      <c r="CE87" s="41"/>
      <c r="CF87" s="41"/>
      <c r="CG87" s="41"/>
      <c r="CH87" s="41"/>
      <c r="CI87" s="41"/>
      <c r="CJ87" s="41"/>
      <c r="CK87" s="41"/>
      <c r="CL87" s="41"/>
      <c r="CM87" s="41"/>
      <c r="CN87" s="41"/>
      <c r="CO87" s="41"/>
      <c r="CP87" s="41"/>
      <c r="CQ87" s="41"/>
      <c r="CR87" s="41"/>
      <c r="CS87" s="41"/>
      <c r="CT87" s="41"/>
      <c r="CU87" s="41"/>
      <c r="CV87" s="41"/>
      <c r="CW87" s="41"/>
      <c r="CX87" s="41"/>
      <c r="CY87" s="41"/>
      <c r="CZ87" s="41"/>
      <c r="DA87" s="41"/>
      <c r="DB87" s="41"/>
      <c r="DC87" s="38"/>
    </row>
    <row r="88" spans="1:107" ht="15" hidden="1" customHeight="1" x14ac:dyDescent="0.25">
      <c r="A88" s="45"/>
      <c r="B88" s="45"/>
      <c r="C88" s="50" t="s">
        <v>102</v>
      </c>
      <c r="D88" s="23"/>
      <c r="E88" s="31"/>
      <c r="F88" s="31"/>
      <c r="G88" s="31"/>
      <c r="H88" s="31"/>
      <c r="I88" s="31"/>
      <c r="J88" s="31"/>
      <c r="K88" s="31">
        <f t="shared" si="2"/>
        <v>0</v>
      </c>
      <c r="L88" s="31"/>
      <c r="M88" s="31"/>
      <c r="N88" s="31"/>
      <c r="O88" s="31"/>
      <c r="P88" s="31"/>
      <c r="Q88" s="31"/>
      <c r="R88" s="31">
        <f t="shared" si="3"/>
        <v>0</v>
      </c>
      <c r="S88" s="31"/>
      <c r="T88" s="31"/>
      <c r="U88" s="31"/>
      <c r="V88" s="31"/>
      <c r="W88" s="31"/>
      <c r="X88" s="31"/>
      <c r="Y88" s="31">
        <f t="shared" si="4"/>
        <v>0</v>
      </c>
      <c r="Z88" s="31"/>
      <c r="AA88" s="31"/>
      <c r="AB88" s="31"/>
      <c r="AC88" s="31"/>
      <c r="AD88" s="31"/>
      <c r="AE88" s="31"/>
      <c r="AF88" s="31">
        <f t="shared" si="5"/>
        <v>0</v>
      </c>
      <c r="AG88" s="35">
        <f t="shared" si="6"/>
        <v>0</v>
      </c>
      <c r="AH88" s="38">
        <f t="shared" si="45"/>
        <v>0</v>
      </c>
      <c r="AI88" s="11">
        <v>0</v>
      </c>
      <c r="AJ88" s="38">
        <f t="shared" si="49"/>
        <v>0</v>
      </c>
      <c r="AK88" s="38"/>
      <c r="AO88" s="6"/>
      <c r="AP88" s="6"/>
      <c r="AQ88" s="51"/>
      <c r="AR88" s="7"/>
      <c r="AS88" s="41"/>
      <c r="AT88" s="41"/>
      <c r="AU88" s="41"/>
      <c r="AV88" s="41"/>
      <c r="AW88" s="41"/>
      <c r="AX88" s="41"/>
      <c r="AY88" s="41"/>
      <c r="AZ88" s="41"/>
      <c r="BA88" s="41"/>
      <c r="BB88" s="41"/>
      <c r="BC88" s="41"/>
      <c r="BD88" s="41"/>
      <c r="BE88" s="41"/>
      <c r="BF88" s="41"/>
      <c r="BG88" s="41"/>
      <c r="BH88" s="41"/>
      <c r="BI88" s="41"/>
      <c r="BJ88" s="41"/>
      <c r="BK88" s="41"/>
      <c r="BL88" s="41"/>
      <c r="BM88" s="41"/>
      <c r="BN88" s="41"/>
      <c r="BO88" s="41"/>
      <c r="BP88" s="41"/>
      <c r="BQ88" s="41"/>
      <c r="BR88" s="41"/>
      <c r="BS88" s="41"/>
      <c r="BT88" s="41"/>
      <c r="BU88" s="38"/>
      <c r="BW88" s="6"/>
      <c r="BX88" s="6"/>
      <c r="BY88" s="51"/>
      <c r="BZ88" s="7"/>
      <c r="CA88" s="41"/>
      <c r="CB88" s="41"/>
      <c r="CC88" s="41"/>
      <c r="CD88" s="41"/>
      <c r="CE88" s="41"/>
      <c r="CF88" s="41"/>
      <c r="CG88" s="41"/>
      <c r="CH88" s="41"/>
      <c r="CI88" s="41"/>
      <c r="CJ88" s="41"/>
      <c r="CK88" s="41"/>
      <c r="CL88" s="41"/>
      <c r="CM88" s="41"/>
      <c r="CN88" s="41"/>
      <c r="CO88" s="41"/>
      <c r="CP88" s="41"/>
      <c r="CQ88" s="41"/>
      <c r="CR88" s="41"/>
      <c r="CS88" s="41"/>
      <c r="CT88" s="41"/>
      <c r="CU88" s="41"/>
      <c r="CV88" s="41"/>
      <c r="CW88" s="41"/>
      <c r="CX88" s="41"/>
      <c r="CY88" s="41"/>
      <c r="CZ88" s="41"/>
      <c r="DA88" s="41"/>
      <c r="DB88" s="41"/>
      <c r="DC88" s="38"/>
    </row>
    <row r="89" spans="1:107" ht="23.25" hidden="1" customHeight="1" x14ac:dyDescent="0.25">
      <c r="A89" s="45"/>
      <c r="B89" s="45"/>
      <c r="C89" s="48" t="s">
        <v>77</v>
      </c>
      <c r="D89" s="23"/>
      <c r="E89" s="31"/>
      <c r="F89" s="31"/>
      <c r="G89" s="31"/>
      <c r="H89" s="31"/>
      <c r="I89" s="31"/>
      <c r="J89" s="31"/>
      <c r="K89" s="31">
        <f t="shared" si="2"/>
        <v>0</v>
      </c>
      <c r="L89" s="31"/>
      <c r="M89" s="31"/>
      <c r="N89" s="31"/>
      <c r="O89" s="31"/>
      <c r="P89" s="31"/>
      <c r="Q89" s="31"/>
      <c r="R89" s="31">
        <f t="shared" si="3"/>
        <v>0</v>
      </c>
      <c r="S89" s="31"/>
      <c r="T89" s="31"/>
      <c r="U89" s="31"/>
      <c r="V89" s="31"/>
      <c r="W89" s="31"/>
      <c r="X89" s="31"/>
      <c r="Y89" s="31">
        <f t="shared" si="4"/>
        <v>0</v>
      </c>
      <c r="Z89" s="31"/>
      <c r="AA89" s="31"/>
      <c r="AB89" s="31"/>
      <c r="AC89" s="31"/>
      <c r="AD89" s="31"/>
      <c r="AE89" s="31"/>
      <c r="AF89" s="31">
        <f t="shared" si="5"/>
        <v>0</v>
      </c>
      <c r="AG89" s="35">
        <f t="shared" si="6"/>
        <v>0</v>
      </c>
      <c r="AH89" s="38">
        <f t="shared" si="45"/>
        <v>0</v>
      </c>
      <c r="AI89" s="11">
        <v>0</v>
      </c>
      <c r="AJ89" s="38">
        <f t="shared" si="49"/>
        <v>0</v>
      </c>
      <c r="AK89" s="38"/>
      <c r="AO89" s="6"/>
      <c r="AP89" s="6"/>
      <c r="AQ89" s="49"/>
      <c r="AR89" s="7"/>
      <c r="AS89" s="41"/>
      <c r="AT89" s="41"/>
      <c r="AU89" s="41"/>
      <c r="AV89" s="41"/>
      <c r="AW89" s="41"/>
      <c r="AX89" s="41"/>
      <c r="AY89" s="41"/>
      <c r="AZ89" s="41"/>
      <c r="BA89" s="41"/>
      <c r="BB89" s="41"/>
      <c r="BC89" s="41"/>
      <c r="BD89" s="41"/>
      <c r="BE89" s="41"/>
      <c r="BF89" s="41"/>
      <c r="BG89" s="41"/>
      <c r="BH89" s="41"/>
      <c r="BI89" s="41"/>
      <c r="BJ89" s="41"/>
      <c r="BK89" s="41"/>
      <c r="BL89" s="41"/>
      <c r="BM89" s="41"/>
      <c r="BN89" s="41"/>
      <c r="BO89" s="41"/>
      <c r="BP89" s="41"/>
      <c r="BQ89" s="41"/>
      <c r="BR89" s="41"/>
      <c r="BS89" s="41"/>
      <c r="BT89" s="41"/>
      <c r="BU89" s="38"/>
      <c r="BW89" s="6"/>
      <c r="BX89" s="6"/>
      <c r="BY89" s="49"/>
      <c r="BZ89" s="7"/>
      <c r="CA89" s="41"/>
      <c r="CB89" s="41"/>
      <c r="CC89" s="41"/>
      <c r="CD89" s="41"/>
      <c r="CE89" s="41"/>
      <c r="CF89" s="41"/>
      <c r="CG89" s="41"/>
      <c r="CH89" s="41"/>
      <c r="CI89" s="41"/>
      <c r="CJ89" s="41"/>
      <c r="CK89" s="41"/>
      <c r="CL89" s="41"/>
      <c r="CM89" s="41"/>
      <c r="CN89" s="41"/>
      <c r="CO89" s="41"/>
      <c r="CP89" s="41"/>
      <c r="CQ89" s="41"/>
      <c r="CR89" s="41"/>
      <c r="CS89" s="41"/>
      <c r="CT89" s="41"/>
      <c r="CU89" s="41"/>
      <c r="CV89" s="41"/>
      <c r="CW89" s="41"/>
      <c r="CX89" s="41"/>
      <c r="CY89" s="41"/>
      <c r="CZ89" s="41"/>
      <c r="DA89" s="41"/>
      <c r="DB89" s="41"/>
      <c r="DC89" s="38"/>
    </row>
    <row r="90" spans="1:107" ht="16.5" customHeight="1" x14ac:dyDescent="0.25">
      <c r="A90" s="45"/>
      <c r="B90" s="45"/>
      <c r="C90" s="48" t="s">
        <v>76</v>
      </c>
      <c r="D90" s="23"/>
      <c r="E90" s="31"/>
      <c r="F90" s="31"/>
      <c r="G90" s="31"/>
      <c r="H90" s="31"/>
      <c r="I90" s="31"/>
      <c r="J90" s="32">
        <v>65000</v>
      </c>
      <c r="K90" s="31">
        <f t="shared" si="2"/>
        <v>65000</v>
      </c>
      <c r="L90" s="31"/>
      <c r="M90" s="31"/>
      <c r="N90" s="31"/>
      <c r="O90" s="31"/>
      <c r="P90" s="31"/>
      <c r="Q90" s="31"/>
      <c r="R90" s="31">
        <f t="shared" si="3"/>
        <v>0</v>
      </c>
      <c r="S90" s="31"/>
      <c r="T90" s="31"/>
      <c r="U90" s="31"/>
      <c r="V90" s="31"/>
      <c r="W90" s="31"/>
      <c r="X90" s="31"/>
      <c r="Y90" s="31">
        <f t="shared" si="4"/>
        <v>0</v>
      </c>
      <c r="Z90" s="31"/>
      <c r="AA90" s="31"/>
      <c r="AB90" s="31"/>
      <c r="AC90" s="31"/>
      <c r="AD90" s="31"/>
      <c r="AE90" s="31"/>
      <c r="AF90" s="31">
        <f t="shared" si="5"/>
        <v>0</v>
      </c>
      <c r="AG90" s="35">
        <f t="shared" si="6"/>
        <v>65000</v>
      </c>
      <c r="AH90" s="38">
        <f t="shared" si="45"/>
        <v>65000</v>
      </c>
      <c r="AI90" s="11">
        <v>65000</v>
      </c>
      <c r="AJ90" s="38">
        <f t="shared" si="49"/>
        <v>0</v>
      </c>
      <c r="AK90" s="38"/>
      <c r="AO90" s="6"/>
      <c r="AP90" s="6"/>
      <c r="AQ90" s="49"/>
      <c r="AR90" s="7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  <c r="BM90" s="41"/>
      <c r="BN90" s="41"/>
      <c r="BO90" s="41"/>
      <c r="BP90" s="41"/>
      <c r="BQ90" s="41"/>
      <c r="BR90" s="41"/>
      <c r="BS90" s="41"/>
      <c r="BT90" s="41"/>
      <c r="BU90" s="38"/>
      <c r="BW90" s="6"/>
      <c r="BX90" s="6"/>
      <c r="BY90" s="49"/>
      <c r="BZ90" s="7"/>
      <c r="CA90" s="41"/>
      <c r="CB90" s="41"/>
      <c r="CC90" s="41"/>
      <c r="CD90" s="41"/>
      <c r="CE90" s="41"/>
      <c r="CF90" s="41"/>
      <c r="CG90" s="41"/>
      <c r="CH90" s="41"/>
      <c r="CI90" s="41"/>
      <c r="CJ90" s="41"/>
      <c r="CK90" s="41"/>
      <c r="CL90" s="41"/>
      <c r="CM90" s="41"/>
      <c r="CN90" s="41"/>
      <c r="CO90" s="41"/>
      <c r="CP90" s="41"/>
      <c r="CQ90" s="41"/>
      <c r="CR90" s="41"/>
      <c r="CS90" s="41"/>
      <c r="CT90" s="41"/>
      <c r="CU90" s="41"/>
      <c r="CV90" s="41"/>
      <c r="CW90" s="41"/>
      <c r="CX90" s="41"/>
      <c r="CY90" s="41"/>
      <c r="CZ90" s="41"/>
      <c r="DA90" s="41"/>
      <c r="DB90" s="41"/>
      <c r="DC90" s="38"/>
    </row>
    <row r="91" spans="1:107" ht="19.5" customHeight="1" x14ac:dyDescent="0.25">
      <c r="A91" s="45"/>
      <c r="B91" s="45"/>
      <c r="C91" s="44" t="s">
        <v>36</v>
      </c>
      <c r="D91" s="23"/>
      <c r="E91" s="32"/>
      <c r="F91" s="32"/>
      <c r="G91" s="32"/>
      <c r="H91" s="32"/>
      <c r="I91" s="32"/>
      <c r="J91" s="32"/>
      <c r="K91" s="32">
        <f>J91+H91+F91</f>
        <v>0</v>
      </c>
      <c r="L91" s="32"/>
      <c r="M91" s="32"/>
      <c r="N91" s="32"/>
      <c r="O91" s="32"/>
      <c r="P91" s="32"/>
      <c r="Q91" s="32"/>
      <c r="R91" s="32">
        <f>Q91+O91+M91</f>
        <v>0</v>
      </c>
      <c r="S91" s="32"/>
      <c r="T91" s="32"/>
      <c r="U91" s="32"/>
      <c r="V91" s="32"/>
      <c r="W91" s="32"/>
      <c r="X91" s="32"/>
      <c r="Y91" s="32">
        <f>X91+V91+T91</f>
        <v>0</v>
      </c>
      <c r="Z91" s="32"/>
      <c r="AA91" s="32"/>
      <c r="AB91" s="32"/>
      <c r="AC91" s="32"/>
      <c r="AD91" s="32"/>
      <c r="AE91" s="32"/>
      <c r="AF91" s="32">
        <f>AE91+AC91+AA91</f>
        <v>0</v>
      </c>
      <c r="AG91" s="69">
        <f t="shared" si="6"/>
        <v>0</v>
      </c>
      <c r="AH91" s="38">
        <f t="shared" si="45"/>
        <v>0</v>
      </c>
      <c r="AI91" s="11">
        <v>0</v>
      </c>
      <c r="AJ91" s="38">
        <f t="shared" si="49"/>
        <v>0</v>
      </c>
      <c r="AK91" s="38"/>
      <c r="AO91" s="6"/>
      <c r="AP91" s="6"/>
      <c r="AQ91" s="49"/>
      <c r="AR91" s="7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  <c r="BM91" s="41"/>
      <c r="BN91" s="41"/>
      <c r="BO91" s="41"/>
      <c r="BP91" s="41"/>
      <c r="BQ91" s="41"/>
      <c r="BR91" s="41"/>
      <c r="BS91" s="41"/>
      <c r="BT91" s="41"/>
      <c r="BU91" s="38"/>
      <c r="BW91" s="6"/>
      <c r="BX91" s="6"/>
      <c r="BY91" s="49"/>
      <c r="BZ91" s="7"/>
      <c r="CA91" s="41"/>
      <c r="CB91" s="41"/>
      <c r="CC91" s="41"/>
      <c r="CD91" s="41"/>
      <c r="CE91" s="41"/>
      <c r="CF91" s="41"/>
      <c r="CG91" s="41"/>
      <c r="CH91" s="41"/>
      <c r="CI91" s="41"/>
      <c r="CJ91" s="41"/>
      <c r="CK91" s="41"/>
      <c r="CL91" s="41"/>
      <c r="CM91" s="41"/>
      <c r="CN91" s="41"/>
      <c r="CO91" s="41"/>
      <c r="CP91" s="41"/>
      <c r="CQ91" s="41"/>
      <c r="CR91" s="41"/>
      <c r="CS91" s="41"/>
      <c r="CT91" s="41"/>
      <c r="CU91" s="41"/>
      <c r="CV91" s="41"/>
      <c r="CW91" s="41"/>
      <c r="CX91" s="41"/>
      <c r="CY91" s="41"/>
      <c r="CZ91" s="41"/>
      <c r="DA91" s="41"/>
      <c r="DB91" s="41"/>
      <c r="DC91" s="38"/>
    </row>
    <row r="92" spans="1:107" ht="19.5" customHeight="1" x14ac:dyDescent="0.25">
      <c r="A92" s="45">
        <v>247</v>
      </c>
      <c r="B92" s="45">
        <v>223</v>
      </c>
      <c r="C92" s="30" t="s">
        <v>103</v>
      </c>
      <c r="D92" s="23"/>
      <c r="E92" s="31">
        <f>E93+E94</f>
        <v>0</v>
      </c>
      <c r="F92" s="31">
        <f t="shared" ref="F92:AE92" si="50">F93+F94</f>
        <v>400000</v>
      </c>
      <c r="G92" s="31">
        <f t="shared" si="50"/>
        <v>0</v>
      </c>
      <c r="H92" s="31">
        <f t="shared" si="50"/>
        <v>400000</v>
      </c>
      <c r="I92" s="31">
        <f t="shared" si="50"/>
        <v>0</v>
      </c>
      <c r="J92" s="31">
        <f t="shared" si="50"/>
        <v>400000</v>
      </c>
      <c r="K92" s="31">
        <f t="shared" si="2"/>
        <v>1200000</v>
      </c>
      <c r="L92" s="31">
        <f t="shared" si="50"/>
        <v>0</v>
      </c>
      <c r="M92" s="31">
        <f t="shared" si="50"/>
        <v>50000</v>
      </c>
      <c r="N92" s="31">
        <f t="shared" si="50"/>
        <v>0</v>
      </c>
      <c r="O92" s="31">
        <f t="shared" si="50"/>
        <v>50000</v>
      </c>
      <c r="P92" s="31">
        <f t="shared" si="50"/>
        <v>0</v>
      </c>
      <c r="Q92" s="31">
        <f t="shared" si="50"/>
        <v>50000</v>
      </c>
      <c r="R92" s="31">
        <f t="shared" si="3"/>
        <v>150000</v>
      </c>
      <c r="S92" s="31">
        <f t="shared" si="50"/>
        <v>0</v>
      </c>
      <c r="T92" s="31">
        <f t="shared" si="50"/>
        <v>0</v>
      </c>
      <c r="U92" s="31">
        <f t="shared" si="50"/>
        <v>0</v>
      </c>
      <c r="V92" s="31">
        <f t="shared" si="50"/>
        <v>0</v>
      </c>
      <c r="W92" s="31">
        <f t="shared" si="50"/>
        <v>0</v>
      </c>
      <c r="X92" s="31">
        <f t="shared" si="50"/>
        <v>0</v>
      </c>
      <c r="Y92" s="31">
        <f t="shared" si="4"/>
        <v>0</v>
      </c>
      <c r="Z92" s="31">
        <f t="shared" si="50"/>
        <v>0</v>
      </c>
      <c r="AA92" s="31">
        <f t="shared" si="50"/>
        <v>0</v>
      </c>
      <c r="AB92" s="31">
        <f t="shared" si="50"/>
        <v>0</v>
      </c>
      <c r="AC92" s="31">
        <f t="shared" si="50"/>
        <v>0</v>
      </c>
      <c r="AD92" s="31">
        <f t="shared" si="50"/>
        <v>0</v>
      </c>
      <c r="AE92" s="31">
        <f t="shared" si="50"/>
        <v>0</v>
      </c>
      <c r="AF92" s="31">
        <f t="shared" si="5"/>
        <v>0</v>
      </c>
      <c r="AG92" s="35">
        <f t="shared" si="6"/>
        <v>1350000</v>
      </c>
      <c r="AH92" s="38">
        <f t="shared" si="45"/>
        <v>1200000</v>
      </c>
      <c r="AI92" s="11">
        <v>1350000</v>
      </c>
      <c r="AJ92" s="38">
        <f t="shared" si="49"/>
        <v>0</v>
      </c>
      <c r="AK92" s="38"/>
      <c r="AO92" s="6"/>
      <c r="AP92" s="6"/>
      <c r="AQ92" s="40"/>
      <c r="AR92" s="7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41"/>
      <c r="BD92" s="41"/>
      <c r="BE92" s="41"/>
      <c r="BF92" s="41"/>
      <c r="BG92" s="41"/>
      <c r="BH92" s="41"/>
      <c r="BI92" s="41"/>
      <c r="BJ92" s="41"/>
      <c r="BK92" s="41"/>
      <c r="BL92" s="41"/>
      <c r="BM92" s="41"/>
      <c r="BN92" s="41"/>
      <c r="BO92" s="41"/>
      <c r="BP92" s="41"/>
      <c r="BQ92" s="41"/>
      <c r="BR92" s="41"/>
      <c r="BS92" s="41"/>
      <c r="BT92" s="41"/>
      <c r="BU92" s="38"/>
      <c r="BW92" s="6"/>
      <c r="BX92" s="6"/>
      <c r="BY92" s="40"/>
      <c r="BZ92" s="7"/>
      <c r="CA92" s="41"/>
      <c r="CB92" s="41"/>
      <c r="CC92" s="41"/>
      <c r="CD92" s="41"/>
      <c r="CE92" s="41"/>
      <c r="CF92" s="41"/>
      <c r="CG92" s="41"/>
      <c r="CH92" s="41"/>
      <c r="CI92" s="41"/>
      <c r="CJ92" s="41"/>
      <c r="CK92" s="41"/>
      <c r="CL92" s="41"/>
      <c r="CM92" s="41"/>
      <c r="CN92" s="41"/>
      <c r="CO92" s="41"/>
      <c r="CP92" s="41"/>
      <c r="CQ92" s="41"/>
      <c r="CR92" s="41"/>
      <c r="CS92" s="41"/>
      <c r="CT92" s="41"/>
      <c r="CU92" s="41"/>
      <c r="CV92" s="41"/>
      <c r="CW92" s="41"/>
      <c r="CX92" s="41"/>
      <c r="CY92" s="41"/>
      <c r="CZ92" s="41"/>
      <c r="DA92" s="41"/>
      <c r="DB92" s="41"/>
      <c r="DC92" s="38"/>
    </row>
    <row r="93" spans="1:107" ht="19.5" customHeight="1" x14ac:dyDescent="0.25">
      <c r="A93" s="45"/>
      <c r="B93" s="45"/>
      <c r="C93" s="43" t="s">
        <v>104</v>
      </c>
      <c r="D93" s="23"/>
      <c r="E93" s="66"/>
      <c r="F93" s="32">
        <v>50000</v>
      </c>
      <c r="G93" s="66"/>
      <c r="H93" s="32">
        <v>50000</v>
      </c>
      <c r="I93" s="66"/>
      <c r="J93" s="32">
        <v>50000</v>
      </c>
      <c r="K93" s="31">
        <f t="shared" si="2"/>
        <v>150000</v>
      </c>
      <c r="L93" s="66"/>
      <c r="M93" s="32">
        <v>50000</v>
      </c>
      <c r="N93" s="66"/>
      <c r="O93" s="32">
        <v>50000</v>
      </c>
      <c r="P93" s="66"/>
      <c r="Q93" s="32">
        <v>50000</v>
      </c>
      <c r="R93" s="31">
        <f t="shared" si="3"/>
        <v>150000</v>
      </c>
      <c r="S93" s="66"/>
      <c r="T93" s="31"/>
      <c r="U93" s="66"/>
      <c r="V93" s="31"/>
      <c r="W93" s="66"/>
      <c r="X93" s="31"/>
      <c r="Y93" s="31">
        <f t="shared" si="4"/>
        <v>0</v>
      </c>
      <c r="Z93" s="66"/>
      <c r="AA93" s="31"/>
      <c r="AB93" s="66"/>
      <c r="AC93" s="31"/>
      <c r="AD93" s="66"/>
      <c r="AE93" s="31"/>
      <c r="AF93" s="31">
        <f t="shared" si="5"/>
        <v>0</v>
      </c>
      <c r="AG93" s="35">
        <f t="shared" si="6"/>
        <v>300000</v>
      </c>
      <c r="AH93" s="38">
        <f t="shared" si="45"/>
        <v>150000</v>
      </c>
      <c r="AI93" s="11">
        <v>300000</v>
      </c>
      <c r="AJ93" s="38">
        <f t="shared" si="49"/>
        <v>0</v>
      </c>
      <c r="AK93" s="38"/>
      <c r="AO93" s="6"/>
      <c r="AP93" s="6"/>
      <c r="AQ93" s="47"/>
      <c r="AR93" s="7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  <c r="BM93" s="41"/>
      <c r="BN93" s="41"/>
      <c r="BO93" s="41"/>
      <c r="BP93" s="41"/>
      <c r="BQ93" s="41"/>
      <c r="BR93" s="41"/>
      <c r="BS93" s="41"/>
      <c r="BT93" s="41"/>
      <c r="BU93" s="38"/>
      <c r="BW93" s="6"/>
      <c r="BX93" s="6"/>
      <c r="BY93" s="47"/>
      <c r="BZ93" s="7"/>
      <c r="CA93" s="41"/>
      <c r="CB93" s="41"/>
      <c r="CC93" s="41"/>
      <c r="CD93" s="41"/>
      <c r="CE93" s="41"/>
      <c r="CF93" s="41"/>
      <c r="CG93" s="41"/>
      <c r="CH93" s="41"/>
      <c r="CI93" s="41"/>
      <c r="CJ93" s="41"/>
      <c r="CK93" s="41"/>
      <c r="CL93" s="41"/>
      <c r="CM93" s="41"/>
      <c r="CN93" s="41"/>
      <c r="CO93" s="41"/>
      <c r="CP93" s="41"/>
      <c r="CQ93" s="41"/>
      <c r="CR93" s="41"/>
      <c r="CS93" s="41"/>
      <c r="CT93" s="41"/>
      <c r="CU93" s="41"/>
      <c r="CV93" s="41"/>
      <c r="CW93" s="41"/>
      <c r="CX93" s="41"/>
      <c r="CY93" s="41"/>
      <c r="CZ93" s="41"/>
      <c r="DA93" s="41"/>
      <c r="DB93" s="41"/>
      <c r="DC93" s="38"/>
    </row>
    <row r="94" spans="1:107" ht="21" customHeight="1" x14ac:dyDescent="0.25">
      <c r="A94" s="45"/>
      <c r="B94" s="45"/>
      <c r="C94" s="43" t="s">
        <v>105</v>
      </c>
      <c r="D94" s="23"/>
      <c r="E94" s="32"/>
      <c r="F94" s="32">
        <v>350000</v>
      </c>
      <c r="G94" s="32"/>
      <c r="H94" s="33">
        <v>350000</v>
      </c>
      <c r="I94" s="32"/>
      <c r="J94" s="33">
        <v>350000</v>
      </c>
      <c r="K94" s="31">
        <f t="shared" si="2"/>
        <v>1050000</v>
      </c>
      <c r="L94" s="32"/>
      <c r="M94" s="32"/>
      <c r="N94" s="32"/>
      <c r="O94" s="33"/>
      <c r="P94" s="32"/>
      <c r="Q94" s="33"/>
      <c r="R94" s="31">
        <f t="shared" si="3"/>
        <v>0</v>
      </c>
      <c r="S94" s="32"/>
      <c r="T94" s="32"/>
      <c r="U94" s="32"/>
      <c r="V94" s="46"/>
      <c r="W94" s="32"/>
      <c r="X94" s="33"/>
      <c r="Y94" s="31">
        <f t="shared" si="4"/>
        <v>0</v>
      </c>
      <c r="Z94" s="32"/>
      <c r="AA94" s="32"/>
      <c r="AB94" s="32"/>
      <c r="AC94" s="46"/>
      <c r="AD94" s="32"/>
      <c r="AE94" s="33"/>
      <c r="AF94" s="31">
        <f t="shared" si="5"/>
        <v>0</v>
      </c>
      <c r="AG94" s="35">
        <f t="shared" si="6"/>
        <v>1050000</v>
      </c>
      <c r="AH94" s="38">
        <f t="shared" si="45"/>
        <v>1050000</v>
      </c>
      <c r="AI94" s="11">
        <v>1050000</v>
      </c>
      <c r="AJ94" s="38">
        <f t="shared" si="49"/>
        <v>0</v>
      </c>
      <c r="AK94" s="38"/>
      <c r="AO94" s="6"/>
      <c r="AP94" s="6"/>
      <c r="AQ94" s="47"/>
      <c r="AR94" s="7"/>
      <c r="AS94" s="14"/>
      <c r="AT94" s="14"/>
      <c r="AU94" s="14"/>
      <c r="AW94" s="14"/>
      <c r="AX94" s="12"/>
      <c r="AY94" s="41"/>
      <c r="AZ94" s="14"/>
      <c r="BA94" s="14"/>
      <c r="BB94" s="14"/>
      <c r="BD94" s="14"/>
      <c r="BE94" s="12"/>
      <c r="BF94" s="41"/>
      <c r="BG94" s="14"/>
      <c r="BH94" s="14"/>
      <c r="BI94" s="14"/>
      <c r="BK94" s="14"/>
      <c r="BL94" s="12"/>
      <c r="BM94" s="41"/>
      <c r="BN94" s="14"/>
      <c r="BO94" s="14"/>
      <c r="BP94" s="14"/>
      <c r="BR94" s="14"/>
      <c r="BS94" s="12"/>
      <c r="BT94" s="41"/>
      <c r="BU94" s="38"/>
      <c r="BW94" s="6"/>
      <c r="BX94" s="6"/>
      <c r="BY94" s="47"/>
      <c r="BZ94" s="7"/>
      <c r="CA94" s="41"/>
      <c r="CB94" s="41"/>
      <c r="CC94" s="41"/>
      <c r="CD94" s="41"/>
      <c r="CE94" s="41"/>
      <c r="CF94" s="41"/>
      <c r="CG94" s="41"/>
      <c r="CH94" s="41"/>
      <c r="CI94" s="41"/>
      <c r="CJ94" s="41"/>
      <c r="CK94" s="41"/>
      <c r="CL94" s="41"/>
      <c r="CM94" s="41"/>
      <c r="CN94" s="41"/>
      <c r="CO94" s="41"/>
      <c r="CP94" s="41"/>
      <c r="CQ94" s="41"/>
      <c r="CR94" s="41"/>
      <c r="CS94" s="41"/>
      <c r="CT94" s="41"/>
      <c r="CU94" s="41"/>
      <c r="CV94" s="41"/>
      <c r="CW94" s="41"/>
      <c r="CX94" s="41"/>
      <c r="CY94" s="41"/>
      <c r="CZ94" s="41"/>
      <c r="DA94" s="41"/>
      <c r="DB94" s="41"/>
      <c r="DC94" s="38"/>
    </row>
    <row r="95" spans="1:107" s="71" customFormat="1" ht="17.25" customHeight="1" x14ac:dyDescent="0.25">
      <c r="A95" s="45">
        <v>852</v>
      </c>
      <c r="B95" s="45">
        <v>291</v>
      </c>
      <c r="C95" s="30" t="s">
        <v>106</v>
      </c>
      <c r="D95" s="65"/>
      <c r="E95" s="32">
        <f>E96</f>
        <v>0</v>
      </c>
      <c r="F95" s="32">
        <f t="shared" ref="F95:AE95" si="51">F96</f>
        <v>0</v>
      </c>
      <c r="G95" s="32">
        <f t="shared" si="51"/>
        <v>0</v>
      </c>
      <c r="H95" s="32">
        <f t="shared" si="51"/>
        <v>0</v>
      </c>
      <c r="I95" s="32">
        <f t="shared" si="51"/>
        <v>0</v>
      </c>
      <c r="J95" s="32">
        <f t="shared" si="51"/>
        <v>0</v>
      </c>
      <c r="K95" s="31">
        <f t="shared" si="2"/>
        <v>0</v>
      </c>
      <c r="L95" s="32">
        <f t="shared" si="51"/>
        <v>0</v>
      </c>
      <c r="M95" s="32"/>
      <c r="N95" s="32">
        <f t="shared" si="51"/>
        <v>0</v>
      </c>
      <c r="O95" s="32">
        <f t="shared" si="51"/>
        <v>0</v>
      </c>
      <c r="P95" s="32">
        <f t="shared" si="51"/>
        <v>0</v>
      </c>
      <c r="Q95" s="32">
        <f t="shared" si="51"/>
        <v>0</v>
      </c>
      <c r="R95" s="31">
        <f t="shared" si="3"/>
        <v>0</v>
      </c>
      <c r="S95" s="32">
        <f t="shared" si="51"/>
        <v>0</v>
      </c>
      <c r="T95" s="32">
        <f t="shared" si="51"/>
        <v>0</v>
      </c>
      <c r="U95" s="32">
        <f t="shared" si="51"/>
        <v>0</v>
      </c>
      <c r="V95" s="32">
        <f t="shared" si="51"/>
        <v>0</v>
      </c>
      <c r="W95" s="32">
        <f t="shared" si="51"/>
        <v>0</v>
      </c>
      <c r="X95" s="32">
        <f t="shared" si="51"/>
        <v>0</v>
      </c>
      <c r="Y95" s="31">
        <f t="shared" si="4"/>
        <v>0</v>
      </c>
      <c r="Z95" s="32">
        <f t="shared" si="51"/>
        <v>0</v>
      </c>
      <c r="AA95" s="32">
        <f t="shared" si="51"/>
        <v>0</v>
      </c>
      <c r="AB95" s="32">
        <f t="shared" si="51"/>
        <v>0</v>
      </c>
      <c r="AC95" s="32">
        <f t="shared" si="51"/>
        <v>0</v>
      </c>
      <c r="AD95" s="32">
        <f t="shared" si="51"/>
        <v>0</v>
      </c>
      <c r="AE95" s="32">
        <f t="shared" si="51"/>
        <v>0</v>
      </c>
      <c r="AF95" s="31">
        <f t="shared" si="5"/>
        <v>0</v>
      </c>
      <c r="AG95" s="35">
        <f t="shared" si="6"/>
        <v>0</v>
      </c>
      <c r="AH95" s="38">
        <f t="shared" si="45"/>
        <v>0</v>
      </c>
      <c r="AI95" s="70">
        <v>0</v>
      </c>
      <c r="AJ95" s="38">
        <f t="shared" si="49"/>
        <v>0</v>
      </c>
      <c r="AK95" s="38"/>
      <c r="AO95" s="6"/>
      <c r="AP95" s="6"/>
      <c r="AQ95" s="40"/>
      <c r="AR95" s="72"/>
      <c r="AS95" s="14"/>
      <c r="AT95" s="14"/>
      <c r="AU95" s="14"/>
      <c r="AV95" s="14"/>
      <c r="AW95" s="14"/>
      <c r="AX95" s="14"/>
      <c r="AY95" s="41"/>
      <c r="AZ95" s="14"/>
      <c r="BA95" s="14"/>
      <c r="BB95" s="14"/>
      <c r="BC95" s="14"/>
      <c r="BD95" s="14"/>
      <c r="BE95" s="14"/>
      <c r="BF95" s="41"/>
      <c r="BG95" s="14"/>
      <c r="BH95" s="14"/>
      <c r="BI95" s="14"/>
      <c r="BJ95" s="14"/>
      <c r="BK95" s="14"/>
      <c r="BL95" s="14"/>
      <c r="BM95" s="41"/>
      <c r="BN95" s="14"/>
      <c r="BO95" s="14"/>
      <c r="BP95" s="14"/>
      <c r="BQ95" s="14"/>
      <c r="BR95" s="14"/>
      <c r="BS95" s="14"/>
      <c r="BT95" s="41"/>
      <c r="BU95" s="38"/>
      <c r="BW95" s="6"/>
      <c r="BX95" s="6"/>
      <c r="BY95" s="40"/>
      <c r="BZ95" s="72"/>
      <c r="CA95" s="14"/>
      <c r="CB95" s="14"/>
      <c r="CC95" s="14"/>
      <c r="CD95" s="14"/>
      <c r="CE95" s="14"/>
      <c r="CF95" s="14"/>
      <c r="CG95" s="41"/>
      <c r="CH95" s="14"/>
      <c r="CI95" s="14"/>
      <c r="CJ95" s="14"/>
      <c r="CK95" s="14"/>
      <c r="CL95" s="14"/>
      <c r="CM95" s="14"/>
      <c r="CN95" s="41"/>
      <c r="CO95" s="14"/>
      <c r="CP95" s="14"/>
      <c r="CQ95" s="14"/>
      <c r="CR95" s="14"/>
      <c r="CS95" s="14"/>
      <c r="CT95" s="14"/>
      <c r="CU95" s="41"/>
      <c r="CV95" s="14"/>
      <c r="CW95" s="14"/>
      <c r="CX95" s="14"/>
      <c r="CY95" s="14"/>
      <c r="CZ95" s="14"/>
      <c r="DA95" s="14"/>
      <c r="DB95" s="41"/>
      <c r="DC95" s="38"/>
    </row>
    <row r="96" spans="1:107" s="71" customFormat="1" ht="16.5" customHeight="1" x14ac:dyDescent="0.25">
      <c r="A96" s="73"/>
      <c r="B96" s="73"/>
      <c r="C96" s="43" t="s">
        <v>107</v>
      </c>
      <c r="D96" s="74"/>
      <c r="E96" s="31"/>
      <c r="F96" s="31"/>
      <c r="G96" s="31"/>
      <c r="H96" s="31"/>
      <c r="I96" s="31"/>
      <c r="J96" s="31"/>
      <c r="K96" s="31">
        <f t="shared" si="2"/>
        <v>0</v>
      </c>
      <c r="L96" s="31"/>
      <c r="M96" s="31"/>
      <c r="N96" s="31"/>
      <c r="O96" s="31"/>
      <c r="P96" s="31"/>
      <c r="Q96" s="31"/>
      <c r="R96" s="31">
        <f t="shared" si="3"/>
        <v>0</v>
      </c>
      <c r="S96" s="35"/>
      <c r="T96" s="31"/>
      <c r="U96" s="35"/>
      <c r="V96" s="31"/>
      <c r="W96" s="35"/>
      <c r="X96" s="31"/>
      <c r="Y96" s="31">
        <f t="shared" si="4"/>
        <v>0</v>
      </c>
      <c r="Z96" s="31"/>
      <c r="AA96" s="35"/>
      <c r="AB96" s="31"/>
      <c r="AC96" s="35"/>
      <c r="AD96" s="31"/>
      <c r="AE96" s="35"/>
      <c r="AF96" s="31">
        <f t="shared" si="5"/>
        <v>0</v>
      </c>
      <c r="AG96" s="35">
        <f t="shared" si="6"/>
        <v>0</v>
      </c>
      <c r="AH96" s="38">
        <f t="shared" si="45"/>
        <v>0</v>
      </c>
      <c r="AI96" s="70">
        <v>0</v>
      </c>
      <c r="AJ96" s="38">
        <f t="shared" si="49"/>
        <v>0</v>
      </c>
      <c r="AK96" s="38"/>
      <c r="AQ96" s="47"/>
      <c r="AR96" s="75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38"/>
      <c r="BH96" s="41"/>
      <c r="BI96" s="38"/>
      <c r="BJ96" s="41"/>
      <c r="BK96" s="38"/>
      <c r="BL96" s="41"/>
      <c r="BM96" s="41"/>
      <c r="BN96" s="41"/>
      <c r="BO96" s="38"/>
      <c r="BP96" s="41"/>
      <c r="BQ96" s="38"/>
      <c r="BR96" s="41"/>
      <c r="BS96" s="38"/>
      <c r="BT96" s="41"/>
      <c r="BU96" s="38"/>
      <c r="BY96" s="47"/>
      <c r="BZ96" s="75"/>
      <c r="CA96" s="41"/>
      <c r="CB96" s="41"/>
      <c r="CC96" s="41"/>
      <c r="CD96" s="41"/>
      <c r="CE96" s="41"/>
      <c r="CF96" s="41"/>
      <c r="CG96" s="41"/>
      <c r="CH96" s="41"/>
      <c r="CI96" s="41"/>
      <c r="CJ96" s="41"/>
      <c r="CK96" s="41"/>
      <c r="CL96" s="41"/>
      <c r="CM96" s="41"/>
      <c r="CN96" s="41"/>
      <c r="CO96" s="41"/>
      <c r="CP96" s="41"/>
      <c r="CQ96" s="41"/>
      <c r="CR96" s="41"/>
      <c r="CS96" s="41"/>
      <c r="CT96" s="41"/>
      <c r="CU96" s="41"/>
      <c r="CV96" s="41"/>
      <c r="CW96" s="41"/>
      <c r="CX96" s="41"/>
      <c r="CY96" s="41"/>
      <c r="CZ96" s="41"/>
      <c r="DA96" s="41"/>
      <c r="DB96" s="41"/>
      <c r="DC96" s="38"/>
    </row>
    <row r="97" spans="1:107" s="71" customFormat="1" x14ac:dyDescent="0.25">
      <c r="A97" s="73"/>
      <c r="B97" s="73"/>
      <c r="C97" s="76" t="s">
        <v>108</v>
      </c>
      <c r="D97" s="74"/>
      <c r="E97" s="35">
        <f t="shared" ref="E97:AF97" si="52">E95+E92+E72+E69+E66+E64+E60+E46+E45+E34+E16+E13+E12+E11+E10+E19</f>
        <v>0</v>
      </c>
      <c r="F97" s="35">
        <f t="shared" si="52"/>
        <v>10913778.130000001</v>
      </c>
      <c r="G97" s="35">
        <f t="shared" si="52"/>
        <v>0</v>
      </c>
      <c r="H97" s="35">
        <f t="shared" si="52"/>
        <v>11620398.130000001</v>
      </c>
      <c r="I97" s="35">
        <f t="shared" si="52"/>
        <v>0</v>
      </c>
      <c r="J97" s="35">
        <f t="shared" si="52"/>
        <v>12698778.130000001</v>
      </c>
      <c r="K97" s="35">
        <f t="shared" si="52"/>
        <v>35232954.390000001</v>
      </c>
      <c r="L97" s="35">
        <f t="shared" si="52"/>
        <v>0</v>
      </c>
      <c r="M97" s="35">
        <f t="shared" si="52"/>
        <v>10548778.130000001</v>
      </c>
      <c r="N97" s="35">
        <f t="shared" si="52"/>
        <v>0</v>
      </c>
      <c r="O97" s="35">
        <f t="shared" si="52"/>
        <v>10245240.99</v>
      </c>
      <c r="P97" s="35">
        <f t="shared" si="52"/>
        <v>0</v>
      </c>
      <c r="Q97" s="35">
        <f t="shared" si="52"/>
        <v>10088924.030000001</v>
      </c>
      <c r="R97" s="35">
        <f t="shared" si="52"/>
        <v>30882943.149999999</v>
      </c>
      <c r="S97" s="35">
        <f t="shared" si="52"/>
        <v>0</v>
      </c>
      <c r="T97" s="35">
        <f t="shared" si="52"/>
        <v>0</v>
      </c>
      <c r="U97" s="35">
        <f t="shared" si="52"/>
        <v>0</v>
      </c>
      <c r="V97" s="35">
        <f t="shared" si="52"/>
        <v>0</v>
      </c>
      <c r="W97" s="35">
        <f t="shared" si="52"/>
        <v>0</v>
      </c>
      <c r="X97" s="35">
        <f t="shared" si="52"/>
        <v>0</v>
      </c>
      <c r="Y97" s="35">
        <f t="shared" si="52"/>
        <v>0</v>
      </c>
      <c r="Z97" s="35">
        <f t="shared" si="52"/>
        <v>0</v>
      </c>
      <c r="AA97" s="35">
        <f t="shared" si="52"/>
        <v>0</v>
      </c>
      <c r="AB97" s="35">
        <f t="shared" si="52"/>
        <v>0</v>
      </c>
      <c r="AC97" s="35">
        <f t="shared" si="52"/>
        <v>0</v>
      </c>
      <c r="AD97" s="35">
        <f t="shared" si="52"/>
        <v>0</v>
      </c>
      <c r="AE97" s="35">
        <f t="shared" si="52"/>
        <v>0</v>
      </c>
      <c r="AF97" s="35">
        <f t="shared" si="52"/>
        <v>0</v>
      </c>
      <c r="AG97" s="35">
        <f>AG95+AG92+AG72+AG69+AG66+AG64+AG60+AG46+AG34+AG16+AG13+AG12+AG11+AG10+AG19+AG65</f>
        <v>66114437.540000007</v>
      </c>
      <c r="AH97" s="38">
        <f t="shared" si="45"/>
        <v>35232954.390000001</v>
      </c>
      <c r="AI97" s="70">
        <v>66294437.539999999</v>
      </c>
      <c r="AJ97" s="38">
        <f t="shared" si="49"/>
        <v>-179999.99999999255</v>
      </c>
      <c r="AK97" s="38"/>
      <c r="AQ97" s="77"/>
      <c r="AR97" s="75"/>
      <c r="AS97" s="41"/>
      <c r="AT97" s="41"/>
      <c r="AU97" s="41"/>
      <c r="AV97" s="41"/>
      <c r="AW97" s="41"/>
      <c r="AX97" s="41"/>
      <c r="AY97" s="41"/>
      <c r="AZ97" s="41"/>
      <c r="BA97" s="41"/>
      <c r="BB97" s="41"/>
      <c r="BC97" s="41"/>
      <c r="BD97" s="41"/>
      <c r="BE97" s="41"/>
      <c r="BF97" s="41"/>
      <c r="BG97" s="41"/>
      <c r="BH97" s="41"/>
      <c r="BI97" s="41"/>
      <c r="BJ97" s="41"/>
      <c r="BK97" s="41"/>
      <c r="BL97" s="41"/>
      <c r="BM97" s="41"/>
      <c r="BN97" s="41"/>
      <c r="BO97" s="41"/>
      <c r="BP97" s="41"/>
      <c r="BQ97" s="41"/>
      <c r="BR97" s="41"/>
      <c r="BS97" s="41"/>
      <c r="BT97" s="41"/>
      <c r="BU97" s="38"/>
      <c r="BY97" s="77"/>
      <c r="BZ97" s="75"/>
      <c r="CA97" s="41"/>
      <c r="CB97" s="41"/>
      <c r="CC97" s="41"/>
      <c r="CD97" s="41"/>
      <c r="CE97" s="41"/>
      <c r="CF97" s="41"/>
      <c r="CG97" s="41"/>
      <c r="CH97" s="41"/>
      <c r="CI97" s="41"/>
      <c r="CJ97" s="41"/>
      <c r="CK97" s="41"/>
      <c r="CL97" s="41"/>
      <c r="CM97" s="41"/>
      <c r="CN97" s="41"/>
      <c r="CO97" s="41"/>
      <c r="CP97" s="41"/>
      <c r="CQ97" s="41"/>
      <c r="CR97" s="41"/>
      <c r="CS97" s="41"/>
      <c r="CT97" s="41"/>
      <c r="CU97" s="41"/>
      <c r="CV97" s="41"/>
      <c r="CW97" s="41"/>
      <c r="CX97" s="41"/>
      <c r="CY97" s="41"/>
      <c r="CZ97" s="41"/>
      <c r="DA97" s="41"/>
      <c r="DB97" s="41"/>
      <c r="DC97" s="38"/>
    </row>
    <row r="98" spans="1:107" ht="6.75" customHeight="1" x14ac:dyDescent="0.25">
      <c r="E98" s="78"/>
      <c r="F98" s="78"/>
      <c r="G98" s="8"/>
      <c r="I98" s="8"/>
      <c r="J98" s="8"/>
      <c r="K98" s="16"/>
      <c r="L98" s="16"/>
      <c r="M98" s="78"/>
      <c r="N98" s="78"/>
      <c r="P98" s="8"/>
      <c r="Q98" s="8"/>
      <c r="R98" s="8"/>
      <c r="S98" s="16"/>
      <c r="T98" s="16"/>
      <c r="U98" s="8"/>
      <c r="V98" s="8"/>
      <c r="W98" s="8"/>
      <c r="X98" s="8"/>
      <c r="Y98" s="8"/>
      <c r="Z98" s="8"/>
      <c r="AA98" s="16"/>
      <c r="AB98" s="16"/>
      <c r="AC98" s="8"/>
      <c r="AD98" s="8"/>
      <c r="AE98" s="8"/>
      <c r="AF98" s="8"/>
      <c r="AG98" s="8"/>
    </row>
    <row r="99" spans="1:107" ht="7.5" customHeight="1" x14ac:dyDescent="0.25">
      <c r="E99" s="78"/>
      <c r="F99" s="78"/>
      <c r="G99" s="8"/>
      <c r="I99" s="8"/>
      <c r="J99" s="8"/>
      <c r="K99" s="16"/>
      <c r="L99" s="16"/>
      <c r="M99" s="78"/>
      <c r="N99" s="78"/>
      <c r="P99" s="8"/>
      <c r="Q99" s="8"/>
      <c r="R99" s="8"/>
      <c r="S99" s="16"/>
      <c r="T99" s="16"/>
      <c r="U99" s="8"/>
      <c r="V99" s="8"/>
      <c r="W99" s="8"/>
      <c r="X99" s="8"/>
      <c r="Y99" s="8"/>
      <c r="Z99" s="8"/>
      <c r="AA99" s="16"/>
      <c r="AB99" s="16"/>
      <c r="AC99" s="8"/>
      <c r="AD99" s="8"/>
      <c r="AE99" s="8"/>
      <c r="AF99" s="8"/>
      <c r="AG99" s="8"/>
    </row>
    <row r="100" spans="1:107" s="1" customFormat="1" ht="24" customHeight="1" x14ac:dyDescent="0.3">
      <c r="A100" s="96" t="s">
        <v>109</v>
      </c>
      <c r="B100" s="96"/>
      <c r="C100" s="96"/>
      <c r="D100" s="96"/>
      <c r="E100" s="96"/>
      <c r="F100" s="96"/>
      <c r="G100" s="96"/>
      <c r="H100" s="96"/>
      <c r="I100" s="96"/>
      <c r="J100" s="96"/>
      <c r="K100" s="96"/>
      <c r="L100" s="96"/>
      <c r="M100" s="96"/>
      <c r="N100" s="96"/>
      <c r="O100" s="4"/>
      <c r="P100" s="97"/>
      <c r="Q100" s="97"/>
      <c r="R100" s="97"/>
      <c r="S100" s="79"/>
      <c r="T100" s="79"/>
      <c r="U100" s="4"/>
      <c r="V100" s="4"/>
      <c r="W100" s="4"/>
      <c r="X100" s="97" t="s">
        <v>110</v>
      </c>
      <c r="Y100" s="97"/>
      <c r="Z100" s="97"/>
      <c r="AA100" s="79"/>
      <c r="AB100" s="79"/>
      <c r="AC100" s="4"/>
      <c r="AD100" s="4"/>
      <c r="AE100" s="4"/>
      <c r="AF100" s="4"/>
      <c r="AG100" s="4"/>
      <c r="AI100" s="5"/>
    </row>
    <row r="102" spans="1:107" x14ac:dyDescent="0.25">
      <c r="E102" s="7">
        <v>0</v>
      </c>
      <c r="F102" s="7">
        <v>10913778.130000001</v>
      </c>
      <c r="G102" s="6">
        <v>0</v>
      </c>
      <c r="H102" s="8">
        <v>11620398.130000001</v>
      </c>
      <c r="I102" s="6">
        <v>0</v>
      </c>
      <c r="J102" s="6">
        <v>12698778.130000001</v>
      </c>
      <c r="K102" s="9">
        <v>35232954.390000001</v>
      </c>
      <c r="L102" s="9">
        <v>0</v>
      </c>
      <c r="M102" s="7">
        <v>10748778.130000001</v>
      </c>
      <c r="N102" s="7">
        <v>0</v>
      </c>
      <c r="O102" s="8">
        <v>10563778.130000001</v>
      </c>
      <c r="P102" s="6">
        <v>0</v>
      </c>
      <c r="Q102" s="6">
        <v>10563778.170000002</v>
      </c>
      <c r="R102" s="6">
        <v>31876334.43</v>
      </c>
      <c r="S102" s="9">
        <v>0</v>
      </c>
      <c r="T102" s="9">
        <v>0</v>
      </c>
      <c r="U102" s="6">
        <v>0</v>
      </c>
      <c r="V102" s="6">
        <v>0</v>
      </c>
      <c r="W102" s="6">
        <v>0</v>
      </c>
      <c r="X102" s="6">
        <v>0</v>
      </c>
      <c r="Y102" s="6">
        <v>0</v>
      </c>
      <c r="Z102" s="6">
        <v>0</v>
      </c>
      <c r="AA102" s="9">
        <v>0</v>
      </c>
      <c r="AB102" s="9">
        <v>0</v>
      </c>
      <c r="AC102" s="6">
        <v>0</v>
      </c>
      <c r="AD102" s="6">
        <v>0</v>
      </c>
      <c r="AE102" s="6">
        <v>0</v>
      </c>
      <c r="AF102" s="6">
        <v>0</v>
      </c>
      <c r="AG102" s="6">
        <v>67107828.82</v>
      </c>
    </row>
    <row r="103" spans="1:107" x14ac:dyDescent="0.25">
      <c r="E103" s="78">
        <f>E97-E102</f>
        <v>0</v>
      </c>
      <c r="F103" s="78">
        <f t="shared" ref="F103:AG103" si="53">F97-F102</f>
        <v>0</v>
      </c>
      <c r="G103" s="78">
        <f t="shared" si="53"/>
        <v>0</v>
      </c>
      <c r="H103" s="78">
        <f t="shared" si="53"/>
        <v>0</v>
      </c>
      <c r="I103" s="78">
        <f t="shared" si="53"/>
        <v>0</v>
      </c>
      <c r="J103" s="78">
        <f t="shared" si="53"/>
        <v>0</v>
      </c>
      <c r="K103" s="78">
        <f t="shared" si="53"/>
        <v>0</v>
      </c>
      <c r="L103" s="78">
        <f t="shared" si="53"/>
        <v>0</v>
      </c>
      <c r="M103" s="78">
        <f t="shared" si="53"/>
        <v>-200000</v>
      </c>
      <c r="N103" s="78">
        <f t="shared" si="53"/>
        <v>0</v>
      </c>
      <c r="O103" s="78">
        <f t="shared" si="53"/>
        <v>-318537.1400000006</v>
      </c>
      <c r="P103" s="78">
        <f t="shared" si="53"/>
        <v>0</v>
      </c>
      <c r="Q103" s="78">
        <f t="shared" si="53"/>
        <v>-474854.1400000006</v>
      </c>
      <c r="R103" s="78">
        <f t="shared" si="53"/>
        <v>-993391.28000000119</v>
      </c>
      <c r="S103" s="78">
        <f t="shared" si="53"/>
        <v>0</v>
      </c>
      <c r="T103" s="78">
        <f t="shared" si="53"/>
        <v>0</v>
      </c>
      <c r="U103" s="78">
        <f t="shared" si="53"/>
        <v>0</v>
      </c>
      <c r="V103" s="78">
        <f t="shared" si="53"/>
        <v>0</v>
      </c>
      <c r="W103" s="78">
        <f t="shared" si="53"/>
        <v>0</v>
      </c>
      <c r="X103" s="78">
        <f t="shared" si="53"/>
        <v>0</v>
      </c>
      <c r="Y103" s="78">
        <f t="shared" si="53"/>
        <v>0</v>
      </c>
      <c r="Z103" s="78">
        <f t="shared" si="53"/>
        <v>0</v>
      </c>
      <c r="AA103" s="78">
        <f t="shared" si="53"/>
        <v>0</v>
      </c>
      <c r="AB103" s="78">
        <f t="shared" si="53"/>
        <v>0</v>
      </c>
      <c r="AC103" s="78">
        <f t="shared" si="53"/>
        <v>0</v>
      </c>
      <c r="AD103" s="78">
        <f t="shared" si="53"/>
        <v>0</v>
      </c>
      <c r="AE103" s="78">
        <f t="shared" si="53"/>
        <v>0</v>
      </c>
      <c r="AF103" s="78">
        <f t="shared" si="53"/>
        <v>0</v>
      </c>
      <c r="AG103" s="78">
        <f t="shared" si="53"/>
        <v>-993391.27999999374</v>
      </c>
      <c r="AH103" s="78">
        <f t="shared" ref="AH103" si="54">AH95-AH102</f>
        <v>0</v>
      </c>
    </row>
    <row r="110" spans="1:107" ht="14.4" thickBot="1" x14ac:dyDescent="0.3"/>
    <row r="111" spans="1:107" x14ac:dyDescent="0.25">
      <c r="E111" s="90" t="s">
        <v>111</v>
      </c>
      <c r="F111" s="91"/>
      <c r="G111" s="91"/>
      <c r="H111" s="91" t="s">
        <v>112</v>
      </c>
      <c r="I111" s="91"/>
      <c r="J111" s="91"/>
      <c r="K111" s="91" t="s">
        <v>113</v>
      </c>
      <c r="L111" s="91"/>
      <c r="M111" s="91"/>
      <c r="N111" s="91" t="s">
        <v>114</v>
      </c>
      <c r="O111" s="91"/>
      <c r="P111" s="92"/>
      <c r="Q111" s="93" t="s">
        <v>115</v>
      </c>
      <c r="R111" s="86" t="s">
        <v>16</v>
      </c>
      <c r="S111" s="85" t="s">
        <v>17</v>
      </c>
      <c r="T111" s="85"/>
      <c r="U111" s="85" t="s">
        <v>18</v>
      </c>
      <c r="V111" s="85"/>
      <c r="W111" s="85" t="s">
        <v>19</v>
      </c>
      <c r="X111" s="85"/>
      <c r="Y111" s="86" t="s">
        <v>20</v>
      </c>
      <c r="Z111" s="85" t="s">
        <v>21</v>
      </c>
      <c r="AA111" s="85"/>
      <c r="AB111" s="85" t="s">
        <v>22</v>
      </c>
      <c r="AC111" s="85"/>
      <c r="AD111" s="85" t="s">
        <v>23</v>
      </c>
      <c r="AE111" s="85"/>
      <c r="AF111" s="86" t="s">
        <v>24</v>
      </c>
      <c r="AG111" s="88" t="s">
        <v>25</v>
      </c>
    </row>
    <row r="112" spans="1:107" ht="14.4" thickBot="1" x14ac:dyDescent="0.3">
      <c r="E112" s="80" t="s">
        <v>116</v>
      </c>
      <c r="F112" s="81" t="s">
        <v>117</v>
      </c>
      <c r="G112" s="82" t="s">
        <v>11</v>
      </c>
      <c r="H112" s="83" t="s">
        <v>116</v>
      </c>
      <c r="I112" s="81" t="s">
        <v>117</v>
      </c>
      <c r="J112" s="82" t="s">
        <v>11</v>
      </c>
      <c r="K112" s="81" t="s">
        <v>116</v>
      </c>
      <c r="L112" s="81" t="s">
        <v>117</v>
      </c>
      <c r="M112" s="82" t="s">
        <v>11</v>
      </c>
      <c r="N112" s="81" t="s">
        <v>116</v>
      </c>
      <c r="O112" s="83" t="s">
        <v>117</v>
      </c>
      <c r="P112" s="84" t="s">
        <v>11</v>
      </c>
      <c r="Q112" s="94"/>
      <c r="R112" s="87"/>
      <c r="S112" s="23" t="s">
        <v>27</v>
      </c>
      <c r="T112" s="23" t="s">
        <v>28</v>
      </c>
      <c r="U112" s="23" t="s">
        <v>27</v>
      </c>
      <c r="V112" s="23" t="s">
        <v>28</v>
      </c>
      <c r="W112" s="23" t="s">
        <v>27</v>
      </c>
      <c r="X112" s="23" t="s">
        <v>28</v>
      </c>
      <c r="Y112" s="87"/>
      <c r="Z112" s="23" t="s">
        <v>27</v>
      </c>
      <c r="AA112" s="23" t="s">
        <v>28</v>
      </c>
      <c r="AB112" s="23" t="s">
        <v>27</v>
      </c>
      <c r="AC112" s="23" t="s">
        <v>28</v>
      </c>
      <c r="AD112" s="23" t="s">
        <v>27</v>
      </c>
      <c r="AE112" s="23" t="s">
        <v>28</v>
      </c>
      <c r="AF112" s="87"/>
      <c r="AG112" s="89"/>
    </row>
    <row r="113" spans="5:33" x14ac:dyDescent="0.25">
      <c r="E113" s="78">
        <f>AG92+AG16</f>
        <v>1680000</v>
      </c>
      <c r="F113" s="78">
        <f>H18</f>
        <v>55000</v>
      </c>
      <c r="G113" s="78">
        <f>J18</f>
        <v>55000</v>
      </c>
      <c r="H113" s="78">
        <f>F93</f>
        <v>50000</v>
      </c>
      <c r="I113" s="78">
        <f>H93</f>
        <v>50000</v>
      </c>
      <c r="J113" s="78">
        <f>J93</f>
        <v>50000</v>
      </c>
      <c r="K113" s="78">
        <f>F94</f>
        <v>350000</v>
      </c>
      <c r="L113" s="78">
        <f>H94</f>
        <v>350000</v>
      </c>
      <c r="M113" s="78">
        <f>J94</f>
        <v>350000</v>
      </c>
      <c r="N113" s="78">
        <f>F28</f>
        <v>9077.3799999999992</v>
      </c>
      <c r="O113" s="78">
        <f>H28</f>
        <v>9077.3799999999992</v>
      </c>
      <c r="P113" s="78">
        <f>J28</f>
        <v>9077.3799999999992</v>
      </c>
      <c r="Q113" s="78">
        <f>AG28</f>
        <v>54464.28</v>
      </c>
      <c r="R113" s="78">
        <f t="shared" ref="R113:AG113" si="55">R12</f>
        <v>6917711.25</v>
      </c>
      <c r="S113" s="78">
        <f t="shared" si="55"/>
        <v>0</v>
      </c>
      <c r="T113" s="78">
        <f t="shared" si="55"/>
        <v>0</v>
      </c>
      <c r="U113" s="78">
        <f t="shared" si="55"/>
        <v>0</v>
      </c>
      <c r="V113" s="78">
        <f t="shared" si="55"/>
        <v>0</v>
      </c>
      <c r="W113" s="78">
        <f t="shared" si="55"/>
        <v>0</v>
      </c>
      <c r="X113" s="78">
        <f t="shared" si="55"/>
        <v>0</v>
      </c>
      <c r="Y113" s="78">
        <f t="shared" si="55"/>
        <v>0</v>
      </c>
      <c r="Z113" s="78">
        <f t="shared" si="55"/>
        <v>0</v>
      </c>
      <c r="AA113" s="78">
        <f t="shared" si="55"/>
        <v>0</v>
      </c>
      <c r="AB113" s="78">
        <f t="shared" si="55"/>
        <v>0</v>
      </c>
      <c r="AC113" s="78">
        <f t="shared" si="55"/>
        <v>0</v>
      </c>
      <c r="AD113" s="78">
        <f t="shared" si="55"/>
        <v>0</v>
      </c>
      <c r="AE113" s="78">
        <f t="shared" si="55"/>
        <v>0</v>
      </c>
      <c r="AF113" s="78">
        <f t="shared" si="55"/>
        <v>0</v>
      </c>
      <c r="AG113" s="78">
        <f t="shared" si="55"/>
        <v>13835422.5</v>
      </c>
    </row>
  </sheetData>
  <mergeCells count="86">
    <mergeCell ref="P7:Q7"/>
    <mergeCell ref="A3:C3"/>
    <mergeCell ref="M3:Y3"/>
    <mergeCell ref="A5:C5"/>
    <mergeCell ref="G5:L5"/>
    <mergeCell ref="O5:T5"/>
    <mergeCell ref="A7:A8"/>
    <mergeCell ref="B7:B8"/>
    <mergeCell ref="C7:C8"/>
    <mergeCell ref="D7:D8"/>
    <mergeCell ref="E7:F7"/>
    <mergeCell ref="G7:H7"/>
    <mergeCell ref="I7:J7"/>
    <mergeCell ref="K7:K8"/>
    <mergeCell ref="L7:M7"/>
    <mergeCell ref="N7:O7"/>
    <mergeCell ref="AP7:AP8"/>
    <mergeCell ref="R7:R8"/>
    <mergeCell ref="S7:T7"/>
    <mergeCell ref="U7:V7"/>
    <mergeCell ref="W7:X7"/>
    <mergeCell ref="Y7:Y8"/>
    <mergeCell ref="Z7:AA7"/>
    <mergeCell ref="AB7:AC7"/>
    <mergeCell ref="AD7:AE7"/>
    <mergeCell ref="AF7:AF8"/>
    <mergeCell ref="AG7:AG8"/>
    <mergeCell ref="AO7:AO8"/>
    <mergeCell ref="BI7:BJ7"/>
    <mergeCell ref="AQ7:AQ8"/>
    <mergeCell ref="AR7:AR8"/>
    <mergeCell ref="AS7:AT7"/>
    <mergeCell ref="AU7:AV7"/>
    <mergeCell ref="AW7:AX7"/>
    <mergeCell ref="AY7:AY8"/>
    <mergeCell ref="AZ7:BA7"/>
    <mergeCell ref="BB7:BC7"/>
    <mergeCell ref="BD7:BE7"/>
    <mergeCell ref="BF7:BF8"/>
    <mergeCell ref="BG7:BH7"/>
    <mergeCell ref="A100:N100"/>
    <mergeCell ref="P100:R100"/>
    <mergeCell ref="X100:Z100"/>
    <mergeCell ref="CN7:CN8"/>
    <mergeCell ref="CO7:CP7"/>
    <mergeCell ref="CC7:CD7"/>
    <mergeCell ref="CE7:CF7"/>
    <mergeCell ref="CG7:CG8"/>
    <mergeCell ref="CH7:CI7"/>
    <mergeCell ref="CJ7:CK7"/>
    <mergeCell ref="CL7:CM7"/>
    <mergeCell ref="BU7:BU8"/>
    <mergeCell ref="BW7:BW8"/>
    <mergeCell ref="BX7:BX8"/>
    <mergeCell ref="BY7:BY8"/>
    <mergeCell ref="BZ7:BZ8"/>
    <mergeCell ref="R111:R112"/>
    <mergeCell ref="CX7:CY7"/>
    <mergeCell ref="CZ7:DA7"/>
    <mergeCell ref="DB7:DB8"/>
    <mergeCell ref="DC7:DC8"/>
    <mergeCell ref="CQ7:CR7"/>
    <mergeCell ref="CS7:CT7"/>
    <mergeCell ref="CU7:CU8"/>
    <mergeCell ref="CV7:CW7"/>
    <mergeCell ref="CA7:CB7"/>
    <mergeCell ref="BK7:BL7"/>
    <mergeCell ref="BM7:BM8"/>
    <mergeCell ref="BN7:BO7"/>
    <mergeCell ref="BP7:BQ7"/>
    <mergeCell ref="BR7:BS7"/>
    <mergeCell ref="BT7:BT8"/>
    <mergeCell ref="E111:G111"/>
    <mergeCell ref="H111:J111"/>
    <mergeCell ref="K111:M111"/>
    <mergeCell ref="N111:P111"/>
    <mergeCell ref="Q111:Q112"/>
    <mergeCell ref="AD111:AE111"/>
    <mergeCell ref="AF111:AF112"/>
    <mergeCell ref="AG111:AG112"/>
    <mergeCell ref="S111:T111"/>
    <mergeCell ref="U111:V111"/>
    <mergeCell ref="W111:X111"/>
    <mergeCell ref="Y111:Y112"/>
    <mergeCell ref="Z111:AA111"/>
    <mergeCell ref="AB111:AC111"/>
  </mergeCells>
  <pageMargins left="0.11811023622047245" right="0" top="0.15748031496062992" bottom="0.15748031496062992" header="0.31496062992125984" footer="0.31496062992125984"/>
  <pageSetup paperSize="9" scale="37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РО 5</vt:lpstr>
      <vt:lpstr>'РО 5'!Заголовки_для_печати</vt:lpstr>
      <vt:lpstr>'РО 5'!Область_печати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Владелец</dc:creator>
  <cp:lastModifiedBy>Царь</cp:lastModifiedBy>
  <dcterms:created xsi:type="dcterms:W3CDTF">2024-03-01T06:44:36Z</dcterms:created>
  <dcterms:modified xsi:type="dcterms:W3CDTF">2024-03-07T09:55:04Z</dcterms:modified>
</cp:coreProperties>
</file>